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240" yWindow="2448" windowWidth="14808" windowHeight="5676"/>
  </bookViews>
  <sheets>
    <sheet name="Лист1" sheetId="1" r:id="rId1"/>
    <sheet name="Лист2" sheetId="2" r:id="rId2"/>
    <sheet name="Лист3" sheetId="3" r:id="rId3"/>
  </sheets>
  <definedNames>
    <definedName name="_xlnm.Print_Titles" localSheetId="0">Лист1!$26:$26</definedName>
  </definedNames>
  <calcPr calcId="144525"/>
</workbook>
</file>

<file path=xl/calcChain.xml><?xml version="1.0" encoding="utf-8"?>
<calcChain xmlns="http://schemas.openxmlformats.org/spreadsheetml/2006/main">
  <c r="O57" i="1" l="1"/>
  <c r="O56" i="1" s="1"/>
  <c r="J57" i="1"/>
  <c r="J56" i="1" s="1"/>
  <c r="P58" i="1"/>
  <c r="K58" i="1"/>
  <c r="K57" i="1"/>
  <c r="P442" i="1"/>
  <c r="P441" i="1"/>
  <c r="P440" i="1"/>
  <c r="P439" i="1"/>
  <c r="P438" i="1"/>
  <c r="P437" i="1"/>
  <c r="P436" i="1"/>
  <c r="P435" i="1"/>
  <c r="P434" i="1"/>
  <c r="P433" i="1"/>
  <c r="P432" i="1"/>
  <c r="P431" i="1"/>
  <c r="P430" i="1"/>
  <c r="P429" i="1"/>
  <c r="P428" i="1"/>
  <c r="P427" i="1"/>
  <c r="P426" i="1"/>
  <c r="P425" i="1"/>
  <c r="P424" i="1"/>
  <c r="P423" i="1"/>
  <c r="P422" i="1"/>
  <c r="P421" i="1"/>
  <c r="P420" i="1"/>
  <c r="P419" i="1"/>
  <c r="P418" i="1"/>
  <c r="P417" i="1"/>
  <c r="P416" i="1"/>
  <c r="P415" i="1"/>
  <c r="P414" i="1"/>
  <c r="P413" i="1"/>
  <c r="P412" i="1"/>
  <c r="P411" i="1"/>
  <c r="P410" i="1"/>
  <c r="P409" i="1"/>
  <c r="P408" i="1"/>
  <c r="P407" i="1"/>
  <c r="P406" i="1"/>
  <c r="P405" i="1"/>
  <c r="P404" i="1"/>
  <c r="P403" i="1"/>
  <c r="P402" i="1"/>
  <c r="P401" i="1"/>
  <c r="P400" i="1"/>
  <c r="P399" i="1"/>
  <c r="P398" i="1"/>
  <c r="P397" i="1"/>
  <c r="P396" i="1"/>
  <c r="P395" i="1"/>
  <c r="P394" i="1"/>
  <c r="P393" i="1"/>
  <c r="P392" i="1"/>
  <c r="P391" i="1"/>
  <c r="P390" i="1"/>
  <c r="P389" i="1"/>
  <c r="P388" i="1"/>
  <c r="P387" i="1"/>
  <c r="P386" i="1"/>
  <c r="P385" i="1"/>
  <c r="P384" i="1"/>
  <c r="P383" i="1"/>
  <c r="P382" i="1"/>
  <c r="P381" i="1"/>
  <c r="P380" i="1"/>
  <c r="P379" i="1"/>
  <c r="P378" i="1"/>
  <c r="P377" i="1"/>
  <c r="P376" i="1"/>
  <c r="P375" i="1"/>
  <c r="P374" i="1"/>
  <c r="P373" i="1"/>
  <c r="P372" i="1"/>
  <c r="P371" i="1"/>
  <c r="P370" i="1"/>
  <c r="P369" i="1"/>
  <c r="P368" i="1"/>
  <c r="P365" i="1"/>
  <c r="P364" i="1"/>
  <c r="P363" i="1"/>
  <c r="P362" i="1"/>
  <c r="P361" i="1"/>
  <c r="P359" i="1"/>
  <c r="P358" i="1"/>
  <c r="P357" i="1"/>
  <c r="P356" i="1"/>
  <c r="P355" i="1"/>
  <c r="P354" i="1"/>
  <c r="P353" i="1"/>
  <c r="P352" i="1"/>
  <c r="P351" i="1"/>
  <c r="P350" i="1"/>
  <c r="P349" i="1"/>
  <c r="P348" i="1"/>
  <c r="P347" i="1"/>
  <c r="P346" i="1"/>
  <c r="P345" i="1"/>
  <c r="P344" i="1"/>
  <c r="P343" i="1"/>
  <c r="P342" i="1"/>
  <c r="P341" i="1"/>
  <c r="P340" i="1"/>
  <c r="P339" i="1"/>
  <c r="P338" i="1"/>
  <c r="P337" i="1"/>
  <c r="P336" i="1"/>
  <c r="P335" i="1"/>
  <c r="P334" i="1"/>
  <c r="P333" i="1"/>
  <c r="P332" i="1"/>
  <c r="P331" i="1"/>
  <c r="P330" i="1"/>
  <c r="P329" i="1"/>
  <c r="P328" i="1"/>
  <c r="P327" i="1"/>
  <c r="P326" i="1"/>
  <c r="P325" i="1"/>
  <c r="P324" i="1"/>
  <c r="P323" i="1"/>
  <c r="P322" i="1"/>
  <c r="P321" i="1"/>
  <c r="P320" i="1"/>
  <c r="P319" i="1"/>
  <c r="P318" i="1"/>
  <c r="P317" i="1"/>
  <c r="P316" i="1"/>
  <c r="P315" i="1"/>
  <c r="P314" i="1"/>
  <c r="P313" i="1"/>
  <c r="P312" i="1"/>
  <c r="P311" i="1"/>
  <c r="P310" i="1"/>
  <c r="P309" i="1"/>
  <c r="P308" i="1"/>
  <c r="P307" i="1"/>
  <c r="P306" i="1"/>
  <c r="P305" i="1"/>
  <c r="P304" i="1"/>
  <c r="P303" i="1"/>
  <c r="P302" i="1"/>
  <c r="P301" i="1"/>
  <c r="P300" i="1"/>
  <c r="P299" i="1"/>
  <c r="P298" i="1"/>
  <c r="P297" i="1"/>
  <c r="P296" i="1"/>
  <c r="P295" i="1"/>
  <c r="P294" i="1"/>
  <c r="P293" i="1"/>
  <c r="P292" i="1"/>
  <c r="P291" i="1"/>
  <c r="P289" i="1"/>
  <c r="P287" i="1"/>
  <c r="P286" i="1"/>
  <c r="P282" i="1"/>
  <c r="P281" i="1"/>
  <c r="P280" i="1"/>
  <c r="P279" i="1"/>
  <c r="P278" i="1"/>
  <c r="P277" i="1"/>
  <c r="P276" i="1"/>
  <c r="P275" i="1"/>
  <c r="P274" i="1"/>
  <c r="P273" i="1"/>
  <c r="P272" i="1"/>
  <c r="P271" i="1"/>
  <c r="P270" i="1"/>
  <c r="P269" i="1"/>
  <c r="P268" i="1"/>
  <c r="P267" i="1"/>
  <c r="P266" i="1"/>
  <c r="P265" i="1"/>
  <c r="P264" i="1"/>
  <c r="P263" i="1"/>
  <c r="P262" i="1"/>
  <c r="P261" i="1"/>
  <c r="P259" i="1"/>
  <c r="P257" i="1"/>
  <c r="P255" i="1"/>
  <c r="P253" i="1"/>
  <c r="P252" i="1"/>
  <c r="P250" i="1"/>
  <c r="P249" i="1"/>
  <c r="P248" i="1"/>
  <c r="P247" i="1"/>
  <c r="P246" i="1"/>
  <c r="P244" i="1"/>
  <c r="P242" i="1"/>
  <c r="P241" i="1"/>
  <c r="P239" i="1"/>
  <c r="P238" i="1"/>
  <c r="P237" i="1"/>
  <c r="P236" i="1"/>
  <c r="P235" i="1"/>
  <c r="P234" i="1"/>
  <c r="P233" i="1"/>
  <c r="P232" i="1"/>
  <c r="P231" i="1"/>
  <c r="P230" i="1"/>
  <c r="P229" i="1"/>
  <c r="P228" i="1"/>
  <c r="P227" i="1"/>
  <c r="P226" i="1"/>
  <c r="P223" i="1"/>
  <c r="P222" i="1"/>
  <c r="P221" i="1"/>
  <c r="P220" i="1"/>
  <c r="P219" i="1"/>
  <c r="P218" i="1"/>
  <c r="P217" i="1"/>
  <c r="P216" i="1"/>
  <c r="P215" i="1"/>
  <c r="P214" i="1"/>
  <c r="P213" i="1"/>
  <c r="P212" i="1"/>
  <c r="P211" i="1"/>
  <c r="P210" i="1"/>
  <c r="P209" i="1"/>
  <c r="P208" i="1"/>
  <c r="P207" i="1"/>
  <c r="P206" i="1"/>
  <c r="P205" i="1"/>
  <c r="P204" i="1"/>
  <c r="P203" i="1"/>
  <c r="P202" i="1"/>
  <c r="P201" i="1"/>
  <c r="P200" i="1"/>
  <c r="P199" i="1"/>
  <c r="P198" i="1"/>
  <c r="P197" i="1"/>
  <c r="P196" i="1"/>
  <c r="P195" i="1"/>
  <c r="P194" i="1"/>
  <c r="P193" i="1"/>
  <c r="P192" i="1"/>
  <c r="P191" i="1"/>
  <c r="P190" i="1"/>
  <c r="P189" i="1"/>
  <c r="P188" i="1"/>
  <c r="P187" i="1"/>
  <c r="P186" i="1"/>
  <c r="P185" i="1"/>
  <c r="P184" i="1"/>
  <c r="P183" i="1"/>
  <c r="P182" i="1"/>
  <c r="P181" i="1"/>
  <c r="P180" i="1"/>
  <c r="P179" i="1"/>
  <c r="P178" i="1"/>
  <c r="P177" i="1"/>
  <c r="P176" i="1"/>
  <c r="P175" i="1"/>
  <c r="P174" i="1"/>
  <c r="P173" i="1"/>
  <c r="P172" i="1"/>
  <c r="P171" i="1"/>
  <c r="P170" i="1"/>
  <c r="P169" i="1"/>
  <c r="P168" i="1"/>
  <c r="P167" i="1"/>
  <c r="P166" i="1"/>
  <c r="P165" i="1"/>
  <c r="P164" i="1"/>
  <c r="P163" i="1"/>
  <c r="P162" i="1"/>
  <c r="P161" i="1"/>
  <c r="P160" i="1"/>
  <c r="P159" i="1"/>
  <c r="P158" i="1"/>
  <c r="P157" i="1"/>
  <c r="P156" i="1"/>
  <c r="P155" i="1"/>
  <c r="P154" i="1"/>
  <c r="P153" i="1"/>
  <c r="P152" i="1"/>
  <c r="P151" i="1"/>
  <c r="P150" i="1"/>
  <c r="P149" i="1"/>
  <c r="P148" i="1"/>
  <c r="P147" i="1"/>
  <c r="P146" i="1"/>
  <c r="P145" i="1"/>
  <c r="P144" i="1"/>
  <c r="P143" i="1"/>
  <c r="P142" i="1"/>
  <c r="P141" i="1"/>
  <c r="P140" i="1"/>
  <c r="P139" i="1"/>
  <c r="P137" i="1"/>
  <c r="P132" i="1"/>
  <c r="P131" i="1"/>
  <c r="P130" i="1"/>
  <c r="P129" i="1"/>
  <c r="P128" i="1"/>
  <c r="P127" i="1"/>
  <c r="P126" i="1"/>
  <c r="P125" i="1"/>
  <c r="P124" i="1"/>
  <c r="P123" i="1"/>
  <c r="P122" i="1"/>
  <c r="P121" i="1"/>
  <c r="P120" i="1"/>
  <c r="P119" i="1"/>
  <c r="P118" i="1"/>
  <c r="P117" i="1"/>
  <c r="P116" i="1"/>
  <c r="P115" i="1"/>
  <c r="P114" i="1"/>
  <c r="P113" i="1"/>
  <c r="P112" i="1"/>
  <c r="P111" i="1"/>
  <c r="P110" i="1"/>
  <c r="P109" i="1"/>
  <c r="P108" i="1"/>
  <c r="P107" i="1"/>
  <c r="P106" i="1"/>
  <c r="P105" i="1"/>
  <c r="P104" i="1"/>
  <c r="P103" i="1"/>
  <c r="O440" i="1"/>
  <c r="O438" i="1"/>
  <c r="O436" i="1"/>
  <c r="O434" i="1"/>
  <c r="O432" i="1"/>
  <c r="O431" i="1"/>
  <c r="O428" i="1"/>
  <c r="O427" i="1"/>
  <c r="O425" i="1"/>
  <c r="O424" i="1"/>
  <c r="O423" i="1" s="1"/>
  <c r="O421" i="1"/>
  <c r="O420" i="1"/>
  <c r="O418" i="1"/>
  <c r="O415" i="1"/>
  <c r="O414" i="1" s="1"/>
  <c r="O413" i="1" s="1"/>
  <c r="O411" i="1"/>
  <c r="O410" i="1"/>
  <c r="O408" i="1"/>
  <c r="O405" i="1"/>
  <c r="O402" i="1"/>
  <c r="O399" i="1"/>
  <c r="O398" i="1" s="1"/>
  <c r="O396" i="1"/>
  <c r="O395" i="1"/>
  <c r="O391" i="1"/>
  <c r="O390" i="1" s="1"/>
  <c r="O387" i="1"/>
  <c r="O384" i="1"/>
  <c r="O381" i="1"/>
  <c r="O378" i="1"/>
  <c r="O375" i="1"/>
  <c r="O372" i="1"/>
  <c r="O369" i="1"/>
  <c r="O367" i="1"/>
  <c r="O366" i="1" s="1"/>
  <c r="P366" i="1" s="1"/>
  <c r="O362" i="1"/>
  <c r="O361" i="1" s="1"/>
  <c r="O358" i="1"/>
  <c r="O357" i="1"/>
  <c r="O356" i="1" s="1"/>
  <c r="O354" i="1"/>
  <c r="O353" i="1" s="1"/>
  <c r="O352" i="1" s="1"/>
  <c r="O350" i="1"/>
  <c r="O348" i="1"/>
  <c r="O347" i="1" s="1"/>
  <c r="O345" i="1"/>
  <c r="O344" i="1" s="1"/>
  <c r="O343" i="1" s="1"/>
  <c r="O342" i="1" s="1"/>
  <c r="O340" i="1"/>
  <c r="O338" i="1"/>
  <c r="O337" i="1"/>
  <c r="O335" i="1"/>
  <c r="O334" i="1"/>
  <c r="O331" i="1"/>
  <c r="O330" i="1"/>
  <c r="O328" i="1"/>
  <c r="O327" i="1"/>
  <c r="O326" i="1" s="1"/>
  <c r="O325" i="1" s="1"/>
  <c r="O323" i="1"/>
  <c r="O322" i="1"/>
  <c r="O320" i="1"/>
  <c r="O319" i="1"/>
  <c r="O317" i="1"/>
  <c r="O316" i="1" s="1"/>
  <c r="O315" i="1" s="1"/>
  <c r="O314" i="1" s="1"/>
  <c r="O312" i="1"/>
  <c r="O311" i="1" s="1"/>
  <c r="O309" i="1"/>
  <c r="O308" i="1" s="1"/>
  <c r="O304" i="1" s="1"/>
  <c r="O303" i="1" s="1"/>
  <c r="O306" i="1"/>
  <c r="O305" i="1"/>
  <c r="O300" i="1"/>
  <c r="O298" i="1"/>
  <c r="O295" i="1"/>
  <c r="O293" i="1"/>
  <c r="O292" i="1"/>
  <c r="O290" i="1"/>
  <c r="P290" i="1" s="1"/>
  <c r="O288" i="1"/>
  <c r="P288" i="1" s="1"/>
  <c r="O286" i="1"/>
  <c r="O285" i="1"/>
  <c r="O284" i="1" s="1"/>
  <c r="O283" i="1" s="1"/>
  <c r="P283" i="1" s="1"/>
  <c r="O281" i="1"/>
  <c r="O280" i="1"/>
  <c r="O279" i="1" s="1"/>
  <c r="O278" i="1" s="1"/>
  <c r="O276" i="1"/>
  <c r="O275" i="1"/>
  <c r="O273" i="1"/>
  <c r="O272" i="1"/>
  <c r="O270" i="1"/>
  <c r="O269" i="1"/>
  <c r="O267" i="1"/>
  <c r="O265" i="1"/>
  <c r="O264" i="1" s="1"/>
  <c r="O263" i="1" s="1"/>
  <c r="O262" i="1" s="1"/>
  <c r="O260" i="1"/>
  <c r="P260" i="1" s="1"/>
  <c r="O258" i="1"/>
  <c r="P258" i="1" s="1"/>
  <c r="O256" i="1"/>
  <c r="P256" i="1" s="1"/>
  <c r="O254" i="1"/>
  <c r="P254" i="1" s="1"/>
  <c r="O252" i="1"/>
  <c r="O251" i="1" s="1"/>
  <c r="P251" i="1" s="1"/>
  <c r="O248" i="1"/>
  <c r="O247" i="1" s="1"/>
  <c r="O245" i="1"/>
  <c r="P245" i="1" s="1"/>
  <c r="O243" i="1"/>
  <c r="P243" i="1" s="1"/>
  <c r="O241" i="1"/>
  <c r="O238" i="1"/>
  <c r="O236" i="1"/>
  <c r="O235" i="1"/>
  <c r="O233" i="1"/>
  <c r="O231" i="1"/>
  <c r="O230" i="1" s="1"/>
  <c r="O227" i="1"/>
  <c r="O226" i="1" s="1"/>
  <c r="O222" i="1"/>
  <c r="O220" i="1"/>
  <c r="O219" i="1"/>
  <c r="O217" i="1"/>
  <c r="O216" i="1"/>
  <c r="O214" i="1"/>
  <c r="O213" i="1"/>
  <c r="O211" i="1"/>
  <c r="O210" i="1"/>
  <c r="O206" i="1"/>
  <c r="O205" i="1" s="1"/>
  <c r="O203" i="1"/>
  <c r="O199" i="1"/>
  <c r="O197" i="1"/>
  <c r="O196" i="1"/>
  <c r="O195" i="1" s="1"/>
  <c r="O194" i="1" s="1"/>
  <c r="O191" i="1"/>
  <c r="O190" i="1"/>
  <c r="O186" i="1"/>
  <c r="O185" i="1" s="1"/>
  <c r="O183" i="1"/>
  <c r="O181" i="1"/>
  <c r="O179" i="1"/>
  <c r="O177" i="1"/>
  <c r="O174" i="1"/>
  <c r="O173" i="1" s="1"/>
  <c r="O172" i="1" s="1"/>
  <c r="O171" i="1" s="1"/>
  <c r="O168" i="1"/>
  <c r="O164" i="1"/>
  <c r="O163" i="1" s="1"/>
  <c r="O160" i="1"/>
  <c r="O159" i="1" s="1"/>
  <c r="O156" i="1"/>
  <c r="O155" i="1"/>
  <c r="O151" i="1"/>
  <c r="O150" i="1"/>
  <c r="O149" i="1"/>
  <c r="O148" i="1"/>
  <c r="O146" i="1"/>
  <c r="O145" i="1"/>
  <c r="O143" i="1"/>
  <c r="O142" i="1"/>
  <c r="O141" i="1" s="1"/>
  <c r="O140" i="1" s="1"/>
  <c r="O138" i="1"/>
  <c r="P138" i="1" s="1"/>
  <c r="O136" i="1"/>
  <c r="P136" i="1" s="1"/>
  <c r="O131" i="1"/>
  <c r="O130" i="1" s="1"/>
  <c r="O128" i="1"/>
  <c r="O127" i="1" s="1"/>
  <c r="O125" i="1"/>
  <c r="O124" i="1"/>
  <c r="O120" i="1"/>
  <c r="O119" i="1"/>
  <c r="O117" i="1"/>
  <c r="O115" i="1"/>
  <c r="O114" i="1" s="1"/>
  <c r="O113" i="1" s="1"/>
  <c r="O112" i="1" s="1"/>
  <c r="O109" i="1"/>
  <c r="O108" i="1" s="1"/>
  <c r="O105" i="1"/>
  <c r="O104" i="1" s="1"/>
  <c r="O102" i="1"/>
  <c r="O101" i="1" s="1"/>
  <c r="O100" i="1" s="1"/>
  <c r="O99" i="1" s="1"/>
  <c r="O97" i="1"/>
  <c r="O95" i="1"/>
  <c r="O93" i="1"/>
  <c r="O91" i="1"/>
  <c r="O89" i="1"/>
  <c r="O87" i="1"/>
  <c r="O85" i="1"/>
  <c r="O83" i="1"/>
  <c r="O80" i="1"/>
  <c r="O78" i="1"/>
  <c r="O73" i="1"/>
  <c r="O70" i="1"/>
  <c r="O66" i="1"/>
  <c r="O64" i="1"/>
  <c r="O63" i="1"/>
  <c r="O61" i="1"/>
  <c r="O59" i="1"/>
  <c r="O54" i="1"/>
  <c r="O53" i="1" s="1"/>
  <c r="O51" i="1"/>
  <c r="O48" i="1"/>
  <c r="O44" i="1"/>
  <c r="O41" i="1"/>
  <c r="O39" i="1"/>
  <c r="O36" i="1"/>
  <c r="O34" i="1"/>
  <c r="O30" i="1"/>
  <c r="I439" i="1"/>
  <c r="K442" i="1"/>
  <c r="K441" i="1"/>
  <c r="K440" i="1"/>
  <c r="K439" i="1"/>
  <c r="K438" i="1"/>
  <c r="K437" i="1"/>
  <c r="K436" i="1"/>
  <c r="K435" i="1"/>
  <c r="K434" i="1"/>
  <c r="K433" i="1"/>
  <c r="K432" i="1"/>
  <c r="K431" i="1"/>
  <c r="K430" i="1"/>
  <c r="K429" i="1"/>
  <c r="K428" i="1"/>
  <c r="K427" i="1"/>
  <c r="K426" i="1"/>
  <c r="K425" i="1"/>
  <c r="K424" i="1"/>
  <c r="K423" i="1"/>
  <c r="K422" i="1"/>
  <c r="K421" i="1"/>
  <c r="K420" i="1"/>
  <c r="K419" i="1"/>
  <c r="K418" i="1"/>
  <c r="K417" i="1"/>
  <c r="K416" i="1"/>
  <c r="K415" i="1"/>
  <c r="K414" i="1"/>
  <c r="K413" i="1"/>
  <c r="K412" i="1"/>
  <c r="K411" i="1"/>
  <c r="K410" i="1"/>
  <c r="K409" i="1"/>
  <c r="K408" i="1"/>
  <c r="K407" i="1"/>
  <c r="K406" i="1"/>
  <c r="K405" i="1"/>
  <c r="K404" i="1"/>
  <c r="K403" i="1"/>
  <c r="K402" i="1"/>
  <c r="K401" i="1"/>
  <c r="K400" i="1"/>
  <c r="K399" i="1"/>
  <c r="K398" i="1"/>
  <c r="K397" i="1"/>
  <c r="K396" i="1"/>
  <c r="K395" i="1"/>
  <c r="K394" i="1"/>
  <c r="K393" i="1"/>
  <c r="K392" i="1"/>
  <c r="K391" i="1"/>
  <c r="K390" i="1"/>
  <c r="K389" i="1"/>
  <c r="K388" i="1"/>
  <c r="K387" i="1"/>
  <c r="K386" i="1"/>
  <c r="K385" i="1"/>
  <c r="K384" i="1"/>
  <c r="K383" i="1"/>
  <c r="K382" i="1"/>
  <c r="K381" i="1"/>
  <c r="K380" i="1"/>
  <c r="K379" i="1"/>
  <c r="K378" i="1"/>
  <c r="K377" i="1"/>
  <c r="K376" i="1"/>
  <c r="K375" i="1"/>
  <c r="K374" i="1"/>
  <c r="K373" i="1"/>
  <c r="K372" i="1"/>
  <c r="K371" i="1"/>
  <c r="K370" i="1"/>
  <c r="K369" i="1"/>
  <c r="K368" i="1"/>
  <c r="K365" i="1"/>
  <c r="K364" i="1"/>
  <c r="K363" i="1"/>
  <c r="K362" i="1"/>
  <c r="K361" i="1"/>
  <c r="K359" i="1"/>
  <c r="K358" i="1"/>
  <c r="K357" i="1"/>
  <c r="K356" i="1"/>
  <c r="K355" i="1"/>
  <c r="K354" i="1"/>
  <c r="K353" i="1"/>
  <c r="K352" i="1"/>
  <c r="K351" i="1"/>
  <c r="K350" i="1"/>
  <c r="K349" i="1"/>
  <c r="K348" i="1"/>
  <c r="K347" i="1"/>
  <c r="K346" i="1"/>
  <c r="K345" i="1"/>
  <c r="K344" i="1"/>
  <c r="K343" i="1"/>
  <c r="K342" i="1"/>
  <c r="K341" i="1"/>
  <c r="K340" i="1"/>
  <c r="K339" i="1"/>
  <c r="K338" i="1"/>
  <c r="K337" i="1"/>
  <c r="K336" i="1"/>
  <c r="K335" i="1"/>
  <c r="K334" i="1"/>
  <c r="K333" i="1"/>
  <c r="K332" i="1"/>
  <c r="K331" i="1"/>
  <c r="K330" i="1"/>
  <c r="K329" i="1"/>
  <c r="K328" i="1"/>
  <c r="K327" i="1"/>
  <c r="K326" i="1"/>
  <c r="K325" i="1"/>
  <c r="K324" i="1"/>
  <c r="K323" i="1"/>
  <c r="K322" i="1"/>
  <c r="K321" i="1"/>
  <c r="K320" i="1"/>
  <c r="K319" i="1"/>
  <c r="K318" i="1"/>
  <c r="K317" i="1"/>
  <c r="K316" i="1"/>
  <c r="K315" i="1"/>
  <c r="K314" i="1"/>
  <c r="K313" i="1"/>
  <c r="K312" i="1"/>
  <c r="K311" i="1"/>
  <c r="K310" i="1"/>
  <c r="K309" i="1"/>
  <c r="K308" i="1"/>
  <c r="K307" i="1"/>
  <c r="K306" i="1"/>
  <c r="K305" i="1"/>
  <c r="K304" i="1"/>
  <c r="K303" i="1"/>
  <c r="K302" i="1"/>
  <c r="K301" i="1"/>
  <c r="K300" i="1"/>
  <c r="K299" i="1"/>
  <c r="K298" i="1"/>
  <c r="K297" i="1"/>
  <c r="K296" i="1"/>
  <c r="K295" i="1"/>
  <c r="K294" i="1"/>
  <c r="K293" i="1"/>
  <c r="K292" i="1"/>
  <c r="K291" i="1"/>
  <c r="K289" i="1"/>
  <c r="K287" i="1"/>
  <c r="K286" i="1"/>
  <c r="K282" i="1"/>
  <c r="K281" i="1"/>
  <c r="K280" i="1"/>
  <c r="K279" i="1"/>
  <c r="K278" i="1"/>
  <c r="K277" i="1"/>
  <c r="K276" i="1"/>
  <c r="K275" i="1"/>
  <c r="K274" i="1"/>
  <c r="K273" i="1"/>
  <c r="K272" i="1"/>
  <c r="K271" i="1"/>
  <c r="K270" i="1"/>
  <c r="K269" i="1"/>
  <c r="K268" i="1"/>
  <c r="K267" i="1"/>
  <c r="K266" i="1"/>
  <c r="K265" i="1"/>
  <c r="K264" i="1"/>
  <c r="K263" i="1"/>
  <c r="K262" i="1"/>
  <c r="K261" i="1"/>
  <c r="K260" i="1"/>
  <c r="K259" i="1"/>
  <c r="K258" i="1"/>
  <c r="K257" i="1"/>
  <c r="K256" i="1"/>
  <c r="K255" i="1"/>
  <c r="K254" i="1"/>
  <c r="K253" i="1"/>
  <c r="K252" i="1"/>
  <c r="K251" i="1"/>
  <c r="K250" i="1"/>
  <c r="K249" i="1"/>
  <c r="K248" i="1"/>
  <c r="K247" i="1"/>
  <c r="K246" i="1"/>
  <c r="K244" i="1"/>
  <c r="K242" i="1"/>
  <c r="K241" i="1"/>
  <c r="K239" i="1"/>
  <c r="K237" i="1"/>
  <c r="K234" i="1"/>
  <c r="K233" i="1"/>
  <c r="K232" i="1"/>
  <c r="K231" i="1"/>
  <c r="K229" i="1"/>
  <c r="K228" i="1"/>
  <c r="K227" i="1"/>
  <c r="K226" i="1"/>
  <c r="K223" i="1"/>
  <c r="K222" i="1"/>
  <c r="K221" i="1"/>
  <c r="K220" i="1"/>
  <c r="K219" i="1"/>
  <c r="K218" i="1"/>
  <c r="K217" i="1"/>
  <c r="K216" i="1"/>
  <c r="K215" i="1"/>
  <c r="K214" i="1"/>
  <c r="K213" i="1"/>
  <c r="K212" i="1"/>
  <c r="K211" i="1"/>
  <c r="K210" i="1"/>
  <c r="K209" i="1"/>
  <c r="K208" i="1"/>
  <c r="K207" i="1"/>
  <c r="K206" i="1"/>
  <c r="K205" i="1"/>
  <c r="K204" i="1"/>
  <c r="K203" i="1"/>
  <c r="K202" i="1"/>
  <c r="K201" i="1"/>
  <c r="K200" i="1"/>
  <c r="K199" i="1"/>
  <c r="K198" i="1"/>
  <c r="K197" i="1"/>
  <c r="K196" i="1"/>
  <c r="K195" i="1"/>
  <c r="K194" i="1"/>
  <c r="K193" i="1"/>
  <c r="K192" i="1"/>
  <c r="K191" i="1"/>
  <c r="K190" i="1"/>
  <c r="K189" i="1"/>
  <c r="K188" i="1"/>
  <c r="K187" i="1"/>
  <c r="K186" i="1"/>
  <c r="K185" i="1"/>
  <c r="K184" i="1"/>
  <c r="K183" i="1"/>
  <c r="K182" i="1"/>
  <c r="K181" i="1"/>
  <c r="K180" i="1"/>
  <c r="K179" i="1"/>
  <c r="K178" i="1"/>
  <c r="K177" i="1"/>
  <c r="K176" i="1"/>
  <c r="K175" i="1"/>
  <c r="K174" i="1"/>
  <c r="K173" i="1"/>
  <c r="K172" i="1"/>
  <c r="K171" i="1"/>
  <c r="K170" i="1"/>
  <c r="K169" i="1"/>
  <c r="K168" i="1"/>
  <c r="K167" i="1"/>
  <c r="K166" i="1"/>
  <c r="K165" i="1"/>
  <c r="K164" i="1"/>
  <c r="K163" i="1"/>
  <c r="K162" i="1"/>
  <c r="K161" i="1"/>
  <c r="K160" i="1"/>
  <c r="K159" i="1"/>
  <c r="K158" i="1"/>
  <c r="K157" i="1"/>
  <c r="K156" i="1"/>
  <c r="K155" i="1"/>
  <c r="K154" i="1"/>
  <c r="K153" i="1"/>
  <c r="K152" i="1"/>
  <c r="K151" i="1"/>
  <c r="K150" i="1"/>
  <c r="K149" i="1"/>
  <c r="K148" i="1"/>
  <c r="K147" i="1"/>
  <c r="K146" i="1"/>
  <c r="K145" i="1"/>
  <c r="K144" i="1"/>
  <c r="K143" i="1"/>
  <c r="K142" i="1"/>
  <c r="K141" i="1"/>
  <c r="K140" i="1"/>
  <c r="K139" i="1"/>
  <c r="K137" i="1"/>
  <c r="K132" i="1"/>
  <c r="K131" i="1"/>
  <c r="K130" i="1"/>
  <c r="K129" i="1"/>
  <c r="K128" i="1"/>
  <c r="K127" i="1"/>
  <c r="K126" i="1"/>
  <c r="K125" i="1"/>
  <c r="K124" i="1"/>
  <c r="K123" i="1"/>
  <c r="K122" i="1"/>
  <c r="K121" i="1"/>
  <c r="K120" i="1"/>
  <c r="K119" i="1"/>
  <c r="K118" i="1"/>
  <c r="K117" i="1"/>
  <c r="K116" i="1"/>
  <c r="K115" i="1"/>
  <c r="K114" i="1"/>
  <c r="K113" i="1"/>
  <c r="K112" i="1"/>
  <c r="K111" i="1"/>
  <c r="K110" i="1"/>
  <c r="K109" i="1"/>
  <c r="K108" i="1"/>
  <c r="K107" i="1"/>
  <c r="K106" i="1"/>
  <c r="K105" i="1"/>
  <c r="K104" i="1"/>
  <c r="K103" i="1"/>
  <c r="K102" i="1"/>
  <c r="K101" i="1"/>
  <c r="K100" i="1"/>
  <c r="K99" i="1"/>
  <c r="J440" i="1"/>
  <c r="J438" i="1"/>
  <c r="J436" i="1"/>
  <c r="J434" i="1"/>
  <c r="J432" i="1"/>
  <c r="J431" i="1"/>
  <c r="J428" i="1"/>
  <c r="J427" i="1"/>
  <c r="J425" i="1"/>
  <c r="J424" i="1"/>
  <c r="J423" i="1"/>
  <c r="J421" i="1"/>
  <c r="J420" i="1"/>
  <c r="J418" i="1"/>
  <c r="J415" i="1"/>
  <c r="J414" i="1" s="1"/>
  <c r="J413" i="1" s="1"/>
  <c r="J411" i="1"/>
  <c r="J410" i="1"/>
  <c r="J408" i="1"/>
  <c r="J405" i="1"/>
  <c r="J402" i="1"/>
  <c r="J399" i="1"/>
  <c r="J398" i="1" s="1"/>
  <c r="J396" i="1"/>
  <c r="J395" i="1" s="1"/>
  <c r="J391" i="1"/>
  <c r="J390" i="1" s="1"/>
  <c r="J387" i="1"/>
  <c r="J384" i="1"/>
  <c r="J381" i="1"/>
  <c r="J378" i="1"/>
  <c r="J375" i="1"/>
  <c r="J372" i="1"/>
  <c r="J369" i="1"/>
  <c r="J367" i="1"/>
  <c r="J366" i="1" s="1"/>
  <c r="K366" i="1" s="1"/>
  <c r="J362" i="1"/>
  <c r="J361" i="1" s="1"/>
  <c r="J358" i="1"/>
  <c r="J357" i="1"/>
  <c r="J356" i="1" s="1"/>
  <c r="J354" i="1"/>
  <c r="J353" i="1" s="1"/>
  <c r="J352" i="1" s="1"/>
  <c r="J350" i="1"/>
  <c r="J348" i="1"/>
  <c r="J347" i="1" s="1"/>
  <c r="J345" i="1"/>
  <c r="J344" i="1" s="1"/>
  <c r="J340" i="1"/>
  <c r="J338" i="1"/>
  <c r="J337" i="1"/>
  <c r="J335" i="1"/>
  <c r="J334" i="1"/>
  <c r="J331" i="1"/>
  <c r="J330" i="1"/>
  <c r="J328" i="1"/>
  <c r="J327" i="1"/>
  <c r="J326" i="1"/>
  <c r="J325" i="1" s="1"/>
  <c r="J323" i="1"/>
  <c r="J322" i="1" s="1"/>
  <c r="J320" i="1"/>
  <c r="J319" i="1" s="1"/>
  <c r="J317" i="1"/>
  <c r="J316" i="1" s="1"/>
  <c r="J315" i="1" s="1"/>
  <c r="J314" i="1" s="1"/>
  <c r="J312" i="1"/>
  <c r="J311" i="1" s="1"/>
  <c r="J309" i="1"/>
  <c r="J308" i="1" s="1"/>
  <c r="J304" i="1" s="1"/>
  <c r="J303" i="1" s="1"/>
  <c r="J306" i="1"/>
  <c r="J305" i="1"/>
  <c r="J300" i="1"/>
  <c r="J298" i="1"/>
  <c r="J295" i="1"/>
  <c r="J293" i="1"/>
  <c r="J292" i="1"/>
  <c r="J290" i="1"/>
  <c r="K290" i="1" s="1"/>
  <c r="J288" i="1"/>
  <c r="K288" i="1" s="1"/>
  <c r="J286" i="1"/>
  <c r="J281" i="1"/>
  <c r="J280" i="1"/>
  <c r="J279" i="1" s="1"/>
  <c r="J278" i="1" s="1"/>
  <c r="J276" i="1"/>
  <c r="J275" i="1"/>
  <c r="J273" i="1"/>
  <c r="J272" i="1"/>
  <c r="J270" i="1"/>
  <c r="J269" i="1"/>
  <c r="J267" i="1"/>
  <c r="J265" i="1"/>
  <c r="J264" i="1" s="1"/>
  <c r="J263" i="1" s="1"/>
  <c r="J262" i="1" s="1"/>
  <c r="J260" i="1"/>
  <c r="J258" i="1"/>
  <c r="J256" i="1"/>
  <c r="J254" i="1"/>
  <c r="J252" i="1"/>
  <c r="J251" i="1" s="1"/>
  <c r="J248" i="1"/>
  <c r="J247" i="1" s="1"/>
  <c r="J245" i="1"/>
  <c r="K245" i="1" s="1"/>
  <c r="J243" i="1"/>
  <c r="K243" i="1" s="1"/>
  <c r="J241" i="1"/>
  <c r="J240" i="1" s="1"/>
  <c r="K240" i="1" s="1"/>
  <c r="J238" i="1"/>
  <c r="K238" i="1" s="1"/>
  <c r="J236" i="1"/>
  <c r="J235" i="1" s="1"/>
  <c r="K235" i="1" s="1"/>
  <c r="J233" i="1"/>
  <c r="J231" i="1"/>
  <c r="J227" i="1"/>
  <c r="J226" i="1" s="1"/>
  <c r="J222" i="1"/>
  <c r="J220" i="1"/>
  <c r="J219" i="1"/>
  <c r="J217" i="1"/>
  <c r="J216" i="1"/>
  <c r="J214" i="1"/>
  <c r="J213" i="1"/>
  <c r="J211" i="1"/>
  <c r="J210" i="1"/>
  <c r="J206" i="1"/>
  <c r="J205" i="1" s="1"/>
  <c r="J203" i="1"/>
  <c r="J199" i="1"/>
  <c r="J197" i="1"/>
  <c r="J196" i="1"/>
  <c r="J195" i="1" s="1"/>
  <c r="J194" i="1" s="1"/>
  <c r="J191" i="1"/>
  <c r="J190" i="1" s="1"/>
  <c r="J186" i="1"/>
  <c r="J185" i="1" s="1"/>
  <c r="J183" i="1"/>
  <c r="J181" i="1"/>
  <c r="J179" i="1"/>
  <c r="J177" i="1"/>
  <c r="J174" i="1"/>
  <c r="J173" i="1" s="1"/>
  <c r="J168" i="1"/>
  <c r="J164" i="1"/>
  <c r="J163" i="1" s="1"/>
  <c r="J160" i="1"/>
  <c r="J159" i="1" s="1"/>
  <c r="J156" i="1"/>
  <c r="J155" i="1" s="1"/>
  <c r="J151" i="1"/>
  <c r="J150" i="1"/>
  <c r="J149" i="1" s="1"/>
  <c r="J148" i="1" s="1"/>
  <c r="J146" i="1"/>
  <c r="J145" i="1"/>
  <c r="J143" i="1"/>
  <c r="J142" i="1"/>
  <c r="J141" i="1" s="1"/>
  <c r="J140" i="1" s="1"/>
  <c r="J138" i="1"/>
  <c r="K138" i="1" s="1"/>
  <c r="J136" i="1"/>
  <c r="K136" i="1" s="1"/>
  <c r="J131" i="1"/>
  <c r="J130" i="1" s="1"/>
  <c r="J128" i="1"/>
  <c r="J127" i="1" s="1"/>
  <c r="J125" i="1"/>
  <c r="J124" i="1" s="1"/>
  <c r="J120" i="1"/>
  <c r="J119" i="1" s="1"/>
  <c r="J113" i="1" s="1"/>
  <c r="J112" i="1" s="1"/>
  <c r="J117" i="1"/>
  <c r="J115" i="1"/>
  <c r="J114" i="1"/>
  <c r="J109" i="1"/>
  <c r="J108" i="1" s="1"/>
  <c r="J105" i="1"/>
  <c r="J104" i="1" s="1"/>
  <c r="J102" i="1"/>
  <c r="J101" i="1" s="1"/>
  <c r="J100" i="1" s="1"/>
  <c r="J99" i="1" s="1"/>
  <c r="J97" i="1"/>
  <c r="J95" i="1"/>
  <c r="J93" i="1"/>
  <c r="J91" i="1"/>
  <c r="J89" i="1"/>
  <c r="J87" i="1"/>
  <c r="J85" i="1"/>
  <c r="J83" i="1"/>
  <c r="J80" i="1"/>
  <c r="J78" i="1"/>
  <c r="J73" i="1"/>
  <c r="J70" i="1"/>
  <c r="J66" i="1"/>
  <c r="J64" i="1"/>
  <c r="J63" i="1"/>
  <c r="J61" i="1"/>
  <c r="J59" i="1"/>
  <c r="J54" i="1"/>
  <c r="J53" i="1" s="1"/>
  <c r="J51" i="1"/>
  <c r="J48" i="1"/>
  <c r="J44" i="1"/>
  <c r="J41" i="1"/>
  <c r="J39" i="1"/>
  <c r="J36" i="1"/>
  <c r="J34" i="1"/>
  <c r="J30" i="1"/>
  <c r="P57" i="1" l="1"/>
  <c r="O29" i="1"/>
  <c r="O135" i="1"/>
  <c r="O240" i="1"/>
  <c r="P240" i="1" s="1"/>
  <c r="P284" i="1"/>
  <c r="P285" i="1"/>
  <c r="O360" i="1"/>
  <c r="P360" i="1" s="1"/>
  <c r="P367" i="1"/>
  <c r="O123" i="1"/>
  <c r="O122" i="1" s="1"/>
  <c r="O154" i="1"/>
  <c r="O153" i="1" s="1"/>
  <c r="J29" i="1"/>
  <c r="J28" i="1" s="1"/>
  <c r="J27" i="1" s="1"/>
  <c r="J135" i="1"/>
  <c r="K236" i="1"/>
  <c r="J230" i="1"/>
  <c r="K230" i="1" s="1"/>
  <c r="J285" i="1"/>
  <c r="K367" i="1"/>
  <c r="J154" i="1"/>
  <c r="J153" i="1" s="1"/>
  <c r="J172" i="1"/>
  <c r="J171" i="1" s="1"/>
  <c r="J343" i="1"/>
  <c r="J342" i="1" s="1"/>
  <c r="J360" i="1"/>
  <c r="K360" i="1" s="1"/>
  <c r="J123" i="1"/>
  <c r="J122" i="1" s="1"/>
  <c r="G260" i="1"/>
  <c r="G258" i="1"/>
  <c r="H260" i="1"/>
  <c r="I260" i="1" s="1"/>
  <c r="H258" i="1"/>
  <c r="I261" i="1"/>
  <c r="I259" i="1"/>
  <c r="L260" i="1"/>
  <c r="L258" i="1"/>
  <c r="N261" i="1"/>
  <c r="M260" i="1"/>
  <c r="N259" i="1"/>
  <c r="M258" i="1"/>
  <c r="I257" i="1"/>
  <c r="I255" i="1"/>
  <c r="G256" i="1"/>
  <c r="H256" i="1"/>
  <c r="L256" i="1"/>
  <c r="G254" i="1"/>
  <c r="I254" i="1" s="1"/>
  <c r="H254" i="1"/>
  <c r="L254" i="1"/>
  <c r="N257" i="1"/>
  <c r="N255" i="1"/>
  <c r="M256" i="1"/>
  <c r="M254" i="1"/>
  <c r="N254" i="1" s="1"/>
  <c r="M236" i="1"/>
  <c r="M238" i="1"/>
  <c r="N238" i="1" s="1"/>
  <c r="N239" i="1"/>
  <c r="N237" i="1"/>
  <c r="I239" i="1"/>
  <c r="I237" i="1"/>
  <c r="H236" i="1"/>
  <c r="I236" i="1" s="1"/>
  <c r="H238" i="1"/>
  <c r="I238" i="1" s="1"/>
  <c r="N94" i="1"/>
  <c r="P94" i="1" s="1"/>
  <c r="N92" i="1"/>
  <c r="P92" i="1" s="1"/>
  <c r="I94" i="1"/>
  <c r="K94" i="1" s="1"/>
  <c r="I92" i="1"/>
  <c r="K92" i="1" s="1"/>
  <c r="M93" i="1"/>
  <c r="N93" i="1" s="1"/>
  <c r="P93" i="1" s="1"/>
  <c r="M91" i="1"/>
  <c r="N91" i="1" s="1"/>
  <c r="P91" i="1" s="1"/>
  <c r="H93" i="1"/>
  <c r="I93" i="1" s="1"/>
  <c r="K93" i="1" s="1"/>
  <c r="H91" i="1"/>
  <c r="I91" i="1" s="1"/>
  <c r="K91" i="1" s="1"/>
  <c r="M59" i="1"/>
  <c r="H59" i="1"/>
  <c r="I59" i="1" s="1"/>
  <c r="K59" i="1" s="1"/>
  <c r="M61" i="1"/>
  <c r="N61" i="1" s="1"/>
  <c r="P61" i="1" s="1"/>
  <c r="H61" i="1"/>
  <c r="I61" i="1" s="1"/>
  <c r="K61" i="1" s="1"/>
  <c r="N62" i="1"/>
  <c r="P62" i="1" s="1"/>
  <c r="N60" i="1"/>
  <c r="P60" i="1" s="1"/>
  <c r="I62" i="1"/>
  <c r="K62" i="1" s="1"/>
  <c r="I60" i="1"/>
  <c r="K60" i="1" s="1"/>
  <c r="O28" i="1" l="1"/>
  <c r="O27" i="1" s="1"/>
  <c r="O134" i="1"/>
  <c r="P135" i="1"/>
  <c r="O225" i="1"/>
  <c r="J134" i="1"/>
  <c r="K135" i="1"/>
  <c r="J225" i="1"/>
  <c r="J224" i="1" s="1"/>
  <c r="K224" i="1" s="1"/>
  <c r="K225" i="1"/>
  <c r="J284" i="1"/>
  <c r="K285" i="1"/>
  <c r="M56" i="1"/>
  <c r="N56" i="1" s="1"/>
  <c r="P56" i="1" s="1"/>
  <c r="N59" i="1"/>
  <c r="P59" i="1" s="1"/>
  <c r="M235" i="1"/>
  <c r="N235" i="1" s="1"/>
  <c r="N256" i="1"/>
  <c r="N260" i="1"/>
  <c r="H56" i="1"/>
  <c r="I56" i="1" s="1"/>
  <c r="K56" i="1" s="1"/>
  <c r="H235" i="1"/>
  <c r="I235" i="1" s="1"/>
  <c r="N236" i="1"/>
  <c r="I256" i="1"/>
  <c r="I258" i="1"/>
  <c r="N258" i="1"/>
  <c r="N442" i="1"/>
  <c r="N441" i="1"/>
  <c r="N439" i="1"/>
  <c r="N437" i="1"/>
  <c r="N435" i="1"/>
  <c r="N433" i="1"/>
  <c r="N430" i="1"/>
  <c r="N429" i="1"/>
  <c r="N426" i="1"/>
  <c r="N422" i="1"/>
  <c r="N419" i="1"/>
  <c r="N417" i="1"/>
  <c r="N416" i="1"/>
  <c r="N412" i="1"/>
  <c r="N409" i="1"/>
  <c r="N407" i="1"/>
  <c r="N406" i="1"/>
  <c r="N404" i="1"/>
  <c r="N403" i="1"/>
  <c r="N401" i="1"/>
  <c r="N400" i="1"/>
  <c r="N397" i="1"/>
  <c r="N394" i="1"/>
  <c r="N393" i="1"/>
  <c r="N392" i="1"/>
  <c r="N389" i="1"/>
  <c r="N388" i="1"/>
  <c r="N386" i="1"/>
  <c r="N385" i="1"/>
  <c r="N383" i="1"/>
  <c r="N382" i="1"/>
  <c r="N380" i="1"/>
  <c r="N379" i="1"/>
  <c r="N377" i="1"/>
  <c r="N376" i="1"/>
  <c r="N374" i="1"/>
  <c r="N373" i="1"/>
  <c r="N371" i="1"/>
  <c r="N370" i="1"/>
  <c r="N368" i="1"/>
  <c r="N365" i="1"/>
  <c r="N364" i="1"/>
  <c r="N363" i="1"/>
  <c r="N359" i="1"/>
  <c r="N355" i="1"/>
  <c r="N351" i="1"/>
  <c r="N349" i="1"/>
  <c r="N346" i="1"/>
  <c r="N341" i="1"/>
  <c r="N339" i="1"/>
  <c r="N336" i="1"/>
  <c r="N333" i="1"/>
  <c r="N332" i="1"/>
  <c r="N329" i="1"/>
  <c r="N324" i="1"/>
  <c r="N321" i="1"/>
  <c r="N318" i="1"/>
  <c r="N313" i="1"/>
  <c r="N310" i="1"/>
  <c r="N307" i="1"/>
  <c r="N302" i="1"/>
  <c r="N301" i="1"/>
  <c r="N299" i="1"/>
  <c r="N297" i="1"/>
  <c r="N296" i="1"/>
  <c r="N294" i="1"/>
  <c r="N291" i="1"/>
  <c r="N289" i="1"/>
  <c r="N287" i="1"/>
  <c r="N282" i="1"/>
  <c r="N277" i="1"/>
  <c r="N274" i="1"/>
  <c r="N271" i="1"/>
  <c r="N268" i="1"/>
  <c r="N266" i="1"/>
  <c r="N253" i="1"/>
  <c r="N250" i="1"/>
  <c r="N249" i="1"/>
  <c r="N246" i="1"/>
  <c r="N244" i="1"/>
  <c r="N242" i="1"/>
  <c r="N234" i="1"/>
  <c r="N232" i="1"/>
  <c r="N229" i="1"/>
  <c r="N228" i="1"/>
  <c r="N223" i="1"/>
  <c r="N221" i="1"/>
  <c r="N218" i="1"/>
  <c r="N215" i="1"/>
  <c r="N212" i="1"/>
  <c r="N209" i="1"/>
  <c r="N208" i="1"/>
  <c r="N207" i="1"/>
  <c r="N204" i="1"/>
  <c r="N202" i="1"/>
  <c r="N201" i="1"/>
  <c r="N200" i="1"/>
  <c r="N198" i="1"/>
  <c r="N193" i="1"/>
  <c r="N192" i="1"/>
  <c r="N189" i="1"/>
  <c r="N188" i="1"/>
  <c r="N187" i="1"/>
  <c r="N184" i="1"/>
  <c r="N182" i="1"/>
  <c r="N180" i="1"/>
  <c r="N178" i="1"/>
  <c r="N176" i="1"/>
  <c r="N175" i="1"/>
  <c r="N170" i="1"/>
  <c r="N169" i="1"/>
  <c r="N167" i="1"/>
  <c r="N166" i="1"/>
  <c r="N165" i="1"/>
  <c r="N162" i="1"/>
  <c r="N161" i="1"/>
  <c r="N158" i="1"/>
  <c r="N157" i="1"/>
  <c r="N152" i="1"/>
  <c r="N147" i="1"/>
  <c r="N144" i="1"/>
  <c r="N139" i="1"/>
  <c r="N137" i="1"/>
  <c r="N132" i="1"/>
  <c r="N129" i="1"/>
  <c r="N126" i="1"/>
  <c r="N121" i="1"/>
  <c r="N118" i="1"/>
  <c r="N116" i="1"/>
  <c r="N111" i="1"/>
  <c r="N110" i="1"/>
  <c r="N107" i="1"/>
  <c r="N106" i="1"/>
  <c r="N103" i="1"/>
  <c r="N98" i="1"/>
  <c r="P98" i="1" s="1"/>
  <c r="N96" i="1"/>
  <c r="P96" i="1" s="1"/>
  <c r="N90" i="1"/>
  <c r="P90" i="1" s="1"/>
  <c r="N88" i="1"/>
  <c r="P88" i="1" s="1"/>
  <c r="N86" i="1"/>
  <c r="P86" i="1" s="1"/>
  <c r="N84" i="1"/>
  <c r="P84" i="1" s="1"/>
  <c r="N82" i="1"/>
  <c r="P82" i="1" s="1"/>
  <c r="N81" i="1"/>
  <c r="P81" i="1" s="1"/>
  <c r="N79" i="1"/>
  <c r="P79" i="1" s="1"/>
  <c r="N77" i="1"/>
  <c r="P77" i="1" s="1"/>
  <c r="N76" i="1"/>
  <c r="P76" i="1" s="1"/>
  <c r="N75" i="1"/>
  <c r="P75" i="1" s="1"/>
  <c r="N74" i="1"/>
  <c r="P74" i="1" s="1"/>
  <c r="N72" i="1"/>
  <c r="P72" i="1" s="1"/>
  <c r="N71" i="1"/>
  <c r="P71" i="1" s="1"/>
  <c r="N69" i="1"/>
  <c r="P69" i="1" s="1"/>
  <c r="N68" i="1"/>
  <c r="P68" i="1" s="1"/>
  <c r="N67" i="1"/>
  <c r="P67" i="1" s="1"/>
  <c r="N65" i="1"/>
  <c r="P65" i="1" s="1"/>
  <c r="N55" i="1"/>
  <c r="P55" i="1" s="1"/>
  <c r="N52" i="1"/>
  <c r="P52" i="1" s="1"/>
  <c r="N50" i="1"/>
  <c r="P50" i="1" s="1"/>
  <c r="N49" i="1"/>
  <c r="P49" i="1" s="1"/>
  <c r="N47" i="1"/>
  <c r="P47" i="1" s="1"/>
  <c r="N46" i="1"/>
  <c r="P46" i="1" s="1"/>
  <c r="N45" i="1"/>
  <c r="P45" i="1" s="1"/>
  <c r="N43" i="1"/>
  <c r="P43" i="1" s="1"/>
  <c r="N42" i="1"/>
  <c r="P42" i="1" s="1"/>
  <c r="N40" i="1"/>
  <c r="P40" i="1" s="1"/>
  <c r="N38" i="1"/>
  <c r="P38" i="1" s="1"/>
  <c r="N37" i="1"/>
  <c r="P37" i="1" s="1"/>
  <c r="N35" i="1"/>
  <c r="P35" i="1" s="1"/>
  <c r="N33" i="1"/>
  <c r="P33" i="1" s="1"/>
  <c r="N32" i="1"/>
  <c r="P32" i="1" s="1"/>
  <c r="N31" i="1"/>
  <c r="P31" i="1" s="1"/>
  <c r="M440" i="1"/>
  <c r="M438" i="1"/>
  <c r="M436" i="1"/>
  <c r="M434" i="1"/>
  <c r="M432" i="1"/>
  <c r="M428" i="1"/>
  <c r="M427" i="1" s="1"/>
  <c r="M425" i="1"/>
  <c r="M424" i="1" s="1"/>
  <c r="M421" i="1"/>
  <c r="M420" i="1" s="1"/>
  <c r="M418" i="1"/>
  <c r="M415" i="1"/>
  <c r="M411" i="1"/>
  <c r="M410" i="1" s="1"/>
  <c r="M408" i="1"/>
  <c r="M405" i="1"/>
  <c r="M402" i="1"/>
  <c r="M399" i="1"/>
  <c r="M396" i="1"/>
  <c r="M395" i="1" s="1"/>
  <c r="M391" i="1"/>
  <c r="M390" i="1" s="1"/>
  <c r="M387" i="1"/>
  <c r="M384" i="1"/>
  <c r="M381" i="1"/>
  <c r="M378" i="1"/>
  <c r="M375" i="1"/>
  <c r="M372" i="1"/>
  <c r="M369" i="1"/>
  <c r="M367" i="1"/>
  <c r="M362" i="1"/>
  <c r="M361" i="1" s="1"/>
  <c r="M358" i="1"/>
  <c r="M357" i="1" s="1"/>
  <c r="M356" i="1" s="1"/>
  <c r="M354" i="1"/>
  <c r="M353" i="1" s="1"/>
  <c r="M352" i="1" s="1"/>
  <c r="M350" i="1"/>
  <c r="M348" i="1"/>
  <c r="M345" i="1"/>
  <c r="M344" i="1" s="1"/>
  <c r="M340" i="1"/>
  <c r="M338" i="1"/>
  <c r="M335" i="1"/>
  <c r="M334" i="1" s="1"/>
  <c r="M331" i="1"/>
  <c r="M330" i="1" s="1"/>
  <c r="M328" i="1"/>
  <c r="M327" i="1" s="1"/>
  <c r="M323" i="1"/>
  <c r="M322" i="1" s="1"/>
  <c r="M320" i="1"/>
  <c r="M319" i="1" s="1"/>
  <c r="M317" i="1"/>
  <c r="M316" i="1" s="1"/>
  <c r="M312" i="1"/>
  <c r="M311" i="1" s="1"/>
  <c r="M309" i="1"/>
  <c r="M308" i="1" s="1"/>
  <c r="M306" i="1"/>
  <c r="M305" i="1" s="1"/>
  <c r="M300" i="1"/>
  <c r="M298" i="1"/>
  <c r="M295" i="1"/>
  <c r="M293" i="1"/>
  <c r="M290" i="1"/>
  <c r="M288" i="1"/>
  <c r="M286" i="1"/>
  <c r="M281" i="1"/>
  <c r="M280" i="1" s="1"/>
  <c r="M279" i="1" s="1"/>
  <c r="M278" i="1" s="1"/>
  <c r="M276" i="1"/>
  <c r="M275" i="1" s="1"/>
  <c r="M273" i="1"/>
  <c r="M272" i="1"/>
  <c r="M270" i="1"/>
  <c r="M269" i="1" s="1"/>
  <c r="M267" i="1"/>
  <c r="M265" i="1"/>
  <c r="M252" i="1"/>
  <c r="M251" i="1" s="1"/>
  <c r="M248" i="1"/>
  <c r="M247" i="1" s="1"/>
  <c r="M245" i="1"/>
  <c r="M243" i="1"/>
  <c r="M241" i="1"/>
  <c r="M233" i="1"/>
  <c r="M231" i="1"/>
  <c r="M230" i="1" s="1"/>
  <c r="M227" i="1"/>
  <c r="M226" i="1" s="1"/>
  <c r="M222" i="1"/>
  <c r="M220" i="1"/>
  <c r="M217" i="1"/>
  <c r="M216" i="1" s="1"/>
  <c r="M214" i="1"/>
  <c r="M213" i="1" s="1"/>
  <c r="M211" i="1"/>
  <c r="M210" i="1" s="1"/>
  <c r="M206" i="1"/>
  <c r="M205" i="1" s="1"/>
  <c r="M203" i="1"/>
  <c r="M199" i="1"/>
  <c r="M197" i="1"/>
  <c r="M191" i="1"/>
  <c r="M190" i="1" s="1"/>
  <c r="M186" i="1"/>
  <c r="M185" i="1" s="1"/>
  <c r="M183" i="1"/>
  <c r="M181" i="1"/>
  <c r="M179" i="1"/>
  <c r="M177" i="1"/>
  <c r="M174" i="1"/>
  <c r="M168" i="1"/>
  <c r="M164" i="1"/>
  <c r="M160" i="1"/>
  <c r="M159" i="1" s="1"/>
  <c r="M156" i="1"/>
  <c r="M155" i="1" s="1"/>
  <c r="M151" i="1"/>
  <c r="M150" i="1" s="1"/>
  <c r="M149" i="1" s="1"/>
  <c r="M148" i="1" s="1"/>
  <c r="M146" i="1"/>
  <c r="M145" i="1" s="1"/>
  <c r="M143" i="1"/>
  <c r="M142" i="1" s="1"/>
  <c r="M138" i="1"/>
  <c r="M136" i="1"/>
  <c r="M131" i="1"/>
  <c r="M130" i="1" s="1"/>
  <c r="M128" i="1"/>
  <c r="M127" i="1" s="1"/>
  <c r="M125" i="1"/>
  <c r="M124" i="1" s="1"/>
  <c r="M120" i="1"/>
  <c r="M119" i="1" s="1"/>
  <c r="M117" i="1"/>
  <c r="M115" i="1"/>
  <c r="M109" i="1"/>
  <c r="M108" i="1" s="1"/>
  <c r="M105" i="1"/>
  <c r="M104" i="1" s="1"/>
  <c r="M102" i="1"/>
  <c r="M101" i="1" s="1"/>
  <c r="M97" i="1"/>
  <c r="M95" i="1"/>
  <c r="M89" i="1"/>
  <c r="M87" i="1"/>
  <c r="M85" i="1"/>
  <c r="M83" i="1"/>
  <c r="M80" i="1"/>
  <c r="M78" i="1"/>
  <c r="M73" i="1"/>
  <c r="M70" i="1"/>
  <c r="M66" i="1"/>
  <c r="M64" i="1"/>
  <c r="M54" i="1"/>
  <c r="M53" i="1" s="1"/>
  <c r="M51" i="1"/>
  <c r="M48" i="1"/>
  <c r="M44" i="1"/>
  <c r="M41" i="1"/>
  <c r="M39" i="1"/>
  <c r="M36" i="1"/>
  <c r="M34" i="1"/>
  <c r="M30" i="1"/>
  <c r="I442" i="1"/>
  <c r="I441" i="1"/>
  <c r="I437" i="1"/>
  <c r="I435" i="1"/>
  <c r="I433" i="1"/>
  <c r="I430" i="1"/>
  <c r="I429" i="1"/>
  <c r="I426" i="1"/>
  <c r="I422" i="1"/>
  <c r="I419" i="1"/>
  <c r="I417" i="1"/>
  <c r="I416" i="1"/>
  <c r="I412" i="1"/>
  <c r="I409" i="1"/>
  <c r="I407" i="1"/>
  <c r="I406" i="1"/>
  <c r="I404" i="1"/>
  <c r="I403" i="1"/>
  <c r="I401" i="1"/>
  <c r="I400" i="1"/>
  <c r="I397" i="1"/>
  <c r="I394" i="1"/>
  <c r="I393" i="1"/>
  <c r="I392" i="1"/>
  <c r="I389" i="1"/>
  <c r="I388" i="1"/>
  <c r="I386" i="1"/>
  <c r="I385" i="1"/>
  <c r="I383" i="1"/>
  <c r="I382" i="1"/>
  <c r="I380" i="1"/>
  <c r="I379" i="1"/>
  <c r="I377" i="1"/>
  <c r="I376" i="1"/>
  <c r="I374" i="1"/>
  <c r="I373" i="1"/>
  <c r="I371" i="1"/>
  <c r="I370" i="1"/>
  <c r="I368" i="1"/>
  <c r="I365" i="1"/>
  <c r="I364" i="1"/>
  <c r="I363" i="1"/>
  <c r="I359" i="1"/>
  <c r="I355" i="1"/>
  <c r="I351" i="1"/>
  <c r="I349" i="1"/>
  <c r="I346" i="1"/>
  <c r="I341" i="1"/>
  <c r="I339" i="1"/>
  <c r="I336" i="1"/>
  <c r="I333" i="1"/>
  <c r="I332" i="1"/>
  <c r="I329" i="1"/>
  <c r="I324" i="1"/>
  <c r="I321" i="1"/>
  <c r="I318" i="1"/>
  <c r="I313" i="1"/>
  <c r="I310" i="1"/>
  <c r="I307" i="1"/>
  <c r="I302" i="1"/>
  <c r="I301" i="1"/>
  <c r="I299" i="1"/>
  <c r="I297" i="1"/>
  <c r="I296" i="1"/>
  <c r="I294" i="1"/>
  <c r="I291" i="1"/>
  <c r="I289" i="1"/>
  <c r="I287" i="1"/>
  <c r="I282" i="1"/>
  <c r="I277" i="1"/>
  <c r="I274" i="1"/>
  <c r="I271" i="1"/>
  <c r="I268" i="1"/>
  <c r="I266" i="1"/>
  <c r="I253" i="1"/>
  <c r="I250" i="1"/>
  <c r="I249" i="1"/>
  <c r="I246" i="1"/>
  <c r="I244" i="1"/>
  <c r="I242" i="1"/>
  <c r="I234" i="1"/>
  <c r="I232" i="1"/>
  <c r="I229" i="1"/>
  <c r="I228" i="1"/>
  <c r="I223" i="1"/>
  <c r="I221" i="1"/>
  <c r="I218" i="1"/>
  <c r="I215" i="1"/>
  <c r="I212" i="1"/>
  <c r="I209" i="1"/>
  <c r="I208" i="1"/>
  <c r="I207" i="1"/>
  <c r="I204" i="1"/>
  <c r="I202" i="1"/>
  <c r="I201" i="1"/>
  <c r="I200" i="1"/>
  <c r="I198" i="1"/>
  <c r="I193" i="1"/>
  <c r="I192" i="1"/>
  <c r="I189" i="1"/>
  <c r="I188" i="1"/>
  <c r="I187" i="1"/>
  <c r="I184" i="1"/>
  <c r="I182" i="1"/>
  <c r="I180" i="1"/>
  <c r="I178" i="1"/>
  <c r="I176" i="1"/>
  <c r="I175" i="1"/>
  <c r="I170" i="1"/>
  <c r="I169" i="1"/>
  <c r="I167" i="1"/>
  <c r="I166" i="1"/>
  <c r="I165" i="1"/>
  <c r="I162" i="1"/>
  <c r="I161" i="1"/>
  <c r="I158" i="1"/>
  <c r="I157" i="1"/>
  <c r="I152" i="1"/>
  <c r="I147" i="1"/>
  <c r="I144" i="1"/>
  <c r="I139" i="1"/>
  <c r="I137" i="1"/>
  <c r="I132" i="1"/>
  <c r="I129" i="1"/>
  <c r="I126" i="1"/>
  <c r="I121" i="1"/>
  <c r="I118" i="1"/>
  <c r="I116" i="1"/>
  <c r="I111" i="1"/>
  <c r="I110" i="1"/>
  <c r="I107" i="1"/>
  <c r="I106" i="1"/>
  <c r="I103" i="1"/>
  <c r="I98" i="1"/>
  <c r="K98" i="1" s="1"/>
  <c r="I96" i="1"/>
  <c r="K96" i="1" s="1"/>
  <c r="I90" i="1"/>
  <c r="K90" i="1" s="1"/>
  <c r="I88" i="1"/>
  <c r="K88" i="1" s="1"/>
  <c r="I86" i="1"/>
  <c r="K86" i="1" s="1"/>
  <c r="I84" i="1"/>
  <c r="K84" i="1" s="1"/>
  <c r="I82" i="1"/>
  <c r="K82" i="1" s="1"/>
  <c r="I81" i="1"/>
  <c r="K81" i="1" s="1"/>
  <c r="I79" i="1"/>
  <c r="K79" i="1" s="1"/>
  <c r="I76" i="1"/>
  <c r="K76" i="1" s="1"/>
  <c r="I75" i="1"/>
  <c r="K75" i="1" s="1"/>
  <c r="I74" i="1"/>
  <c r="K74" i="1" s="1"/>
  <c r="I72" i="1"/>
  <c r="K72" i="1" s="1"/>
  <c r="I71" i="1"/>
  <c r="K71" i="1" s="1"/>
  <c r="I69" i="1"/>
  <c r="K69" i="1" s="1"/>
  <c r="I68" i="1"/>
  <c r="K68" i="1" s="1"/>
  <c r="I67" i="1"/>
  <c r="K67" i="1" s="1"/>
  <c r="I65" i="1"/>
  <c r="K65" i="1" s="1"/>
  <c r="I55" i="1"/>
  <c r="K55" i="1" s="1"/>
  <c r="I52" i="1"/>
  <c r="K52" i="1" s="1"/>
  <c r="I50" i="1"/>
  <c r="K50" i="1" s="1"/>
  <c r="I49" i="1"/>
  <c r="K49" i="1" s="1"/>
  <c r="I47" i="1"/>
  <c r="K47" i="1" s="1"/>
  <c r="I46" i="1"/>
  <c r="K46" i="1" s="1"/>
  <c r="I45" i="1"/>
  <c r="K45" i="1" s="1"/>
  <c r="I43" i="1"/>
  <c r="K43" i="1" s="1"/>
  <c r="I42" i="1"/>
  <c r="K42" i="1" s="1"/>
  <c r="I40" i="1"/>
  <c r="K40" i="1" s="1"/>
  <c r="I38" i="1"/>
  <c r="K38" i="1" s="1"/>
  <c r="I37" i="1"/>
  <c r="K37" i="1" s="1"/>
  <c r="I35" i="1"/>
  <c r="K35" i="1" s="1"/>
  <c r="I33" i="1"/>
  <c r="K33" i="1" s="1"/>
  <c r="I32" i="1"/>
  <c r="K32" i="1" s="1"/>
  <c r="I31" i="1"/>
  <c r="K31" i="1" s="1"/>
  <c r="H440" i="1"/>
  <c r="H438" i="1"/>
  <c r="H436" i="1"/>
  <c r="H434" i="1"/>
  <c r="H432" i="1"/>
  <c r="H428" i="1"/>
  <c r="H427" i="1" s="1"/>
  <c r="H425" i="1"/>
  <c r="H424" i="1" s="1"/>
  <c r="H421" i="1"/>
  <c r="H420" i="1" s="1"/>
  <c r="H418" i="1"/>
  <c r="H415" i="1"/>
  <c r="H411" i="1"/>
  <c r="H410" i="1" s="1"/>
  <c r="H408" i="1"/>
  <c r="H405" i="1"/>
  <c r="H402" i="1"/>
  <c r="H399" i="1"/>
  <c r="H396" i="1"/>
  <c r="H395" i="1" s="1"/>
  <c r="H391" i="1"/>
  <c r="H390" i="1" s="1"/>
  <c r="H387" i="1"/>
  <c r="H384" i="1"/>
  <c r="H381" i="1"/>
  <c r="H378" i="1"/>
  <c r="H375" i="1"/>
  <c r="H372" i="1"/>
  <c r="H369" i="1"/>
  <c r="H367" i="1"/>
  <c r="H362" i="1"/>
  <c r="H361" i="1" s="1"/>
  <c r="H358" i="1"/>
  <c r="H357" i="1" s="1"/>
  <c r="H356" i="1" s="1"/>
  <c r="H354" i="1"/>
  <c r="H353" i="1" s="1"/>
  <c r="H352" i="1" s="1"/>
  <c r="H350" i="1"/>
  <c r="H348" i="1"/>
  <c r="H345" i="1"/>
  <c r="H344" i="1" s="1"/>
  <c r="H340" i="1"/>
  <c r="H338" i="1"/>
  <c r="H335" i="1"/>
  <c r="H334" i="1" s="1"/>
  <c r="H331" i="1"/>
  <c r="H330" i="1" s="1"/>
  <c r="H328" i="1"/>
  <c r="H327" i="1" s="1"/>
  <c r="H323" i="1"/>
  <c r="H322" i="1" s="1"/>
  <c r="H320" i="1"/>
  <c r="H319" i="1" s="1"/>
  <c r="H317" i="1"/>
  <c r="H316" i="1" s="1"/>
  <c r="H312" i="1"/>
  <c r="H311" i="1" s="1"/>
  <c r="H309" i="1"/>
  <c r="H308" i="1" s="1"/>
  <c r="H306" i="1"/>
  <c r="H305" i="1" s="1"/>
  <c r="H300" i="1"/>
  <c r="H298" i="1"/>
  <c r="H295" i="1"/>
  <c r="H293" i="1"/>
  <c r="H290" i="1"/>
  <c r="H288" i="1"/>
  <c r="H286" i="1"/>
  <c r="H281" i="1"/>
  <c r="H280" i="1" s="1"/>
  <c r="H279" i="1" s="1"/>
  <c r="H278" i="1" s="1"/>
  <c r="H276" i="1"/>
  <c r="H275" i="1" s="1"/>
  <c r="H273" i="1"/>
  <c r="H272" i="1" s="1"/>
  <c r="H270" i="1"/>
  <c r="H269" i="1" s="1"/>
  <c r="H267" i="1"/>
  <c r="H265" i="1"/>
  <c r="H252" i="1"/>
  <c r="H251" i="1" s="1"/>
  <c r="H248" i="1"/>
  <c r="H247" i="1" s="1"/>
  <c r="H245" i="1"/>
  <c r="H243" i="1"/>
  <c r="H241" i="1"/>
  <c r="H233" i="1"/>
  <c r="H231" i="1"/>
  <c r="H227" i="1"/>
  <c r="H226" i="1" s="1"/>
  <c r="H222" i="1"/>
  <c r="H220" i="1"/>
  <c r="H217" i="1"/>
  <c r="H216" i="1" s="1"/>
  <c r="H214" i="1"/>
  <c r="H213" i="1" s="1"/>
  <c r="H211" i="1"/>
  <c r="H210" i="1" s="1"/>
  <c r="H206" i="1"/>
  <c r="H205" i="1" s="1"/>
  <c r="H203" i="1"/>
  <c r="H199" i="1"/>
  <c r="H197" i="1"/>
  <c r="H191" i="1"/>
  <c r="H190" i="1" s="1"/>
  <c r="H186" i="1"/>
  <c r="H185" i="1" s="1"/>
  <c r="H183" i="1"/>
  <c r="H181" i="1"/>
  <c r="H179" i="1"/>
  <c r="H177" i="1"/>
  <c r="H174" i="1"/>
  <c r="H168" i="1"/>
  <c r="H164" i="1"/>
  <c r="H160" i="1"/>
  <c r="H159" i="1" s="1"/>
  <c r="H156" i="1"/>
  <c r="H155" i="1" s="1"/>
  <c r="H151" i="1"/>
  <c r="H150" i="1" s="1"/>
  <c r="H149" i="1" s="1"/>
  <c r="H148" i="1" s="1"/>
  <c r="H146" i="1"/>
  <c r="H145" i="1" s="1"/>
  <c r="H143" i="1"/>
  <c r="H142" i="1" s="1"/>
  <c r="H138" i="1"/>
  <c r="H136" i="1"/>
  <c r="H131" i="1"/>
  <c r="H130" i="1" s="1"/>
  <c r="H128" i="1"/>
  <c r="H127" i="1" s="1"/>
  <c r="H125" i="1"/>
  <c r="H124" i="1" s="1"/>
  <c r="H120" i="1"/>
  <c r="H119" i="1" s="1"/>
  <c r="H117" i="1"/>
  <c r="H115" i="1"/>
  <c r="H109" i="1"/>
  <c r="H108" i="1" s="1"/>
  <c r="H105" i="1"/>
  <c r="H104" i="1" s="1"/>
  <c r="H102" i="1"/>
  <c r="H101" i="1" s="1"/>
  <c r="H97" i="1"/>
  <c r="H95" i="1"/>
  <c r="H89" i="1"/>
  <c r="H87" i="1"/>
  <c r="H85" i="1"/>
  <c r="H83" i="1"/>
  <c r="H80" i="1"/>
  <c r="H78" i="1"/>
  <c r="H73" i="1"/>
  <c r="H70" i="1"/>
  <c r="H66" i="1"/>
  <c r="H64" i="1"/>
  <c r="H54" i="1"/>
  <c r="H53" i="1" s="1"/>
  <c r="H51" i="1"/>
  <c r="H48" i="1"/>
  <c r="H44" i="1"/>
  <c r="H41" i="1"/>
  <c r="H39" i="1"/>
  <c r="H36" i="1"/>
  <c r="H34" i="1"/>
  <c r="H30" i="1"/>
  <c r="O133" i="1" l="1"/>
  <c r="P133" i="1" s="1"/>
  <c r="P134" i="1"/>
  <c r="O224" i="1"/>
  <c r="P225" i="1"/>
  <c r="J133" i="1"/>
  <c r="K133" i="1" s="1"/>
  <c r="K134" i="1"/>
  <c r="J283" i="1"/>
  <c r="K284" i="1"/>
  <c r="M347" i="1"/>
  <c r="M414" i="1"/>
  <c r="M413" i="1" s="1"/>
  <c r="H63" i="1"/>
  <c r="H163" i="1"/>
  <c r="H29" i="1"/>
  <c r="H114" i="1"/>
  <c r="H230" i="1"/>
  <c r="H347" i="1"/>
  <c r="M63" i="1"/>
  <c r="M29" i="1"/>
  <c r="M163" i="1"/>
  <c r="M240" i="1"/>
  <c r="M135" i="1"/>
  <c r="H113" i="1"/>
  <c r="H112" i="1" s="1"/>
  <c r="H264" i="1"/>
  <c r="H414" i="1"/>
  <c r="H413" i="1" s="1"/>
  <c r="M28" i="1"/>
  <c r="M27" i="1" s="1"/>
  <c r="M100" i="1"/>
  <c r="M99" i="1" s="1"/>
  <c r="M114" i="1"/>
  <c r="M113" i="1" s="1"/>
  <c r="M112" i="1" s="1"/>
  <c r="M123" i="1"/>
  <c r="M122" i="1" s="1"/>
  <c r="M154" i="1"/>
  <c r="M153" i="1" s="1"/>
  <c r="M173" i="1"/>
  <c r="M172" i="1"/>
  <c r="M171" i="1" s="1"/>
  <c r="M196" i="1"/>
  <c r="M219" i="1"/>
  <c r="M225" i="1"/>
  <c r="M224" i="1" s="1"/>
  <c r="M264" i="1"/>
  <c r="M263" i="1" s="1"/>
  <c r="M262" i="1" s="1"/>
  <c r="M285" i="1"/>
  <c r="M292" i="1"/>
  <c r="M337" i="1"/>
  <c r="M326" i="1" s="1"/>
  <c r="M325" i="1" s="1"/>
  <c r="M343" i="1"/>
  <c r="M342" i="1" s="1"/>
  <c r="M366" i="1"/>
  <c r="M398" i="1"/>
  <c r="M431" i="1"/>
  <c r="M141" i="1"/>
  <c r="M140" i="1" s="1"/>
  <c r="M195" i="1"/>
  <c r="M194" i="1" s="1"/>
  <c r="M304" i="1"/>
  <c r="M303" i="1" s="1"/>
  <c r="M315" i="1"/>
  <c r="M314" i="1" s="1"/>
  <c r="M423" i="1"/>
  <c r="H100" i="1"/>
  <c r="H99" i="1" s="1"/>
  <c r="H123" i="1"/>
  <c r="H122" i="1" s="1"/>
  <c r="H135" i="1"/>
  <c r="H141" i="1"/>
  <c r="H140" i="1" s="1"/>
  <c r="H154" i="1"/>
  <c r="H153" i="1" s="1"/>
  <c r="H173" i="1"/>
  <c r="H196" i="1"/>
  <c r="H219" i="1"/>
  <c r="H240" i="1"/>
  <c r="H263" i="1"/>
  <c r="H262" i="1" s="1"/>
  <c r="H285" i="1"/>
  <c r="H292" i="1"/>
  <c r="H284" i="1" s="1"/>
  <c r="H304" i="1"/>
  <c r="H303" i="1" s="1"/>
  <c r="H337" i="1"/>
  <c r="H326" i="1" s="1"/>
  <c r="H325" i="1" s="1"/>
  <c r="H343" i="1"/>
  <c r="H342" i="1" s="1"/>
  <c r="H366" i="1"/>
  <c r="H398" i="1"/>
  <c r="H431" i="1"/>
  <c r="H172" i="1"/>
  <c r="H171" i="1" s="1"/>
  <c r="H315" i="1"/>
  <c r="H314" i="1" s="1"/>
  <c r="H423" i="1"/>
  <c r="L405" i="1"/>
  <c r="N405" i="1" s="1"/>
  <c r="G405" i="1"/>
  <c r="I405" i="1" s="1"/>
  <c r="L293" i="1"/>
  <c r="N293" i="1" s="1"/>
  <c r="G293" i="1"/>
  <c r="I293" i="1" s="1"/>
  <c r="L206" i="1"/>
  <c r="N206" i="1" s="1"/>
  <c r="G206" i="1"/>
  <c r="I206" i="1" s="1"/>
  <c r="P224" i="1" l="1"/>
  <c r="O443" i="1"/>
  <c r="K283" i="1"/>
  <c r="J443" i="1"/>
  <c r="H195" i="1"/>
  <c r="H194" i="1" s="1"/>
  <c r="H225" i="1"/>
  <c r="H224" i="1" s="1"/>
  <c r="M284" i="1"/>
  <c r="H283" i="1"/>
  <c r="M134" i="1"/>
  <c r="M133" i="1" s="1"/>
  <c r="H134" i="1"/>
  <c r="H133" i="1" s="1"/>
  <c r="M360" i="1"/>
  <c r="H360" i="1"/>
  <c r="H28" i="1"/>
  <c r="H27" i="1" s="1"/>
  <c r="L128" i="1"/>
  <c r="N128" i="1" s="1"/>
  <c r="G128" i="1"/>
  <c r="L127" i="1"/>
  <c r="N127" i="1" s="1"/>
  <c r="H443" i="1" l="1"/>
  <c r="M283" i="1"/>
  <c r="G127" i="1"/>
  <c r="I127" i="1" s="1"/>
  <c r="I128" i="1"/>
  <c r="L273" i="1"/>
  <c r="G273" i="1"/>
  <c r="L440" i="1"/>
  <c r="N440" i="1" s="1"/>
  <c r="L438" i="1"/>
  <c r="N438" i="1" s="1"/>
  <c r="L436" i="1"/>
  <c r="N436" i="1" s="1"/>
  <c r="L434" i="1"/>
  <c r="N434" i="1" s="1"/>
  <c r="L432" i="1"/>
  <c r="N432" i="1" s="1"/>
  <c r="L428" i="1"/>
  <c r="L425" i="1"/>
  <c r="L421" i="1"/>
  <c r="L418" i="1"/>
  <c r="N418" i="1" s="1"/>
  <c r="L415" i="1"/>
  <c r="N415" i="1" s="1"/>
  <c r="L411" i="1"/>
  <c r="L408" i="1"/>
  <c r="N408" i="1" s="1"/>
  <c r="L402" i="1"/>
  <c r="N402" i="1" s="1"/>
  <c r="L399" i="1"/>
  <c r="N399" i="1" s="1"/>
  <c r="L396" i="1"/>
  <c r="L391" i="1"/>
  <c r="L387" i="1"/>
  <c r="N387" i="1" s="1"/>
  <c r="L384" i="1"/>
  <c r="N384" i="1" s="1"/>
  <c r="L381" i="1"/>
  <c r="N381" i="1" s="1"/>
  <c r="L378" i="1"/>
  <c r="N378" i="1" s="1"/>
  <c r="L375" i="1"/>
  <c r="N375" i="1" s="1"/>
  <c r="L372" i="1"/>
  <c r="N372" i="1" s="1"/>
  <c r="L369" i="1"/>
  <c r="N369" i="1" s="1"/>
  <c r="L367" i="1"/>
  <c r="N367" i="1" s="1"/>
  <c r="L362" i="1"/>
  <c r="L358" i="1"/>
  <c r="L354" i="1"/>
  <c r="L350" i="1"/>
  <c r="N350" i="1" s="1"/>
  <c r="L348" i="1"/>
  <c r="N348" i="1" s="1"/>
  <c r="L345" i="1"/>
  <c r="L340" i="1"/>
  <c r="N340" i="1" s="1"/>
  <c r="L338" i="1"/>
  <c r="N338" i="1" s="1"/>
  <c r="L335" i="1"/>
  <c r="L331" i="1"/>
  <c r="L328" i="1"/>
  <c r="L323" i="1"/>
  <c r="L320" i="1"/>
  <c r="L317" i="1"/>
  <c r="L312" i="1"/>
  <c r="L309" i="1"/>
  <c r="L306" i="1"/>
  <c r="L300" i="1"/>
  <c r="N300" i="1" s="1"/>
  <c r="L298" i="1"/>
  <c r="N298" i="1" s="1"/>
  <c r="L295" i="1"/>
  <c r="N295" i="1" s="1"/>
  <c r="L290" i="1"/>
  <c r="N290" i="1" s="1"/>
  <c r="L288" i="1"/>
  <c r="N288" i="1" s="1"/>
  <c r="L286" i="1"/>
  <c r="N286" i="1" s="1"/>
  <c r="L281" i="1"/>
  <c r="L276" i="1"/>
  <c r="L270" i="1"/>
  <c r="L267" i="1"/>
  <c r="N267" i="1" s="1"/>
  <c r="L265" i="1"/>
  <c r="N265" i="1" s="1"/>
  <c r="L252" i="1"/>
  <c r="L248" i="1"/>
  <c r="L245" i="1"/>
  <c r="N245" i="1" s="1"/>
  <c r="L243" i="1"/>
  <c r="N243" i="1" s="1"/>
  <c r="L241" i="1"/>
  <c r="N241" i="1" s="1"/>
  <c r="L233" i="1"/>
  <c r="N233" i="1" s="1"/>
  <c r="L231" i="1"/>
  <c r="N231" i="1" s="1"/>
  <c r="L227" i="1"/>
  <c r="L222" i="1"/>
  <c r="N222" i="1" s="1"/>
  <c r="L220" i="1"/>
  <c r="N220" i="1" s="1"/>
  <c r="L217" i="1"/>
  <c r="L214" i="1"/>
  <c r="L211" i="1"/>
  <c r="L205" i="1"/>
  <c r="N205" i="1" s="1"/>
  <c r="L203" i="1"/>
  <c r="N203" i="1" s="1"/>
  <c r="L199" i="1"/>
  <c r="N199" i="1" s="1"/>
  <c r="L197" i="1"/>
  <c r="N197" i="1" s="1"/>
  <c r="L191" i="1"/>
  <c r="L186" i="1"/>
  <c r="L183" i="1"/>
  <c r="N183" i="1" s="1"/>
  <c r="L181" i="1"/>
  <c r="N181" i="1" s="1"/>
  <c r="L179" i="1"/>
  <c r="N179" i="1" s="1"/>
  <c r="L177" i="1"/>
  <c r="N177" i="1" s="1"/>
  <c r="L174" i="1"/>
  <c r="N174" i="1" s="1"/>
  <c r="L168" i="1"/>
  <c r="N168" i="1" s="1"/>
  <c r="L164" i="1"/>
  <c r="N164" i="1" s="1"/>
  <c r="L160" i="1"/>
  <c r="L156" i="1"/>
  <c r="L151" i="1"/>
  <c r="L146" i="1"/>
  <c r="L143" i="1"/>
  <c r="L138" i="1"/>
  <c r="N138" i="1" s="1"/>
  <c r="L136" i="1"/>
  <c r="N136" i="1" s="1"/>
  <c r="L131" i="1"/>
  <c r="L125" i="1"/>
  <c r="L120" i="1"/>
  <c r="L117" i="1"/>
  <c r="N117" i="1" s="1"/>
  <c r="L115" i="1"/>
  <c r="N115" i="1" s="1"/>
  <c r="L109" i="1"/>
  <c r="L105" i="1"/>
  <c r="L102" i="1"/>
  <c r="L97" i="1"/>
  <c r="N97" i="1" s="1"/>
  <c r="P97" i="1" s="1"/>
  <c r="L95" i="1"/>
  <c r="N95" i="1" s="1"/>
  <c r="P95" i="1" s="1"/>
  <c r="L89" i="1"/>
  <c r="N89" i="1" s="1"/>
  <c r="P89" i="1" s="1"/>
  <c r="L87" i="1"/>
  <c r="N87" i="1" s="1"/>
  <c r="P87" i="1" s="1"/>
  <c r="L85" i="1"/>
  <c r="N85" i="1" s="1"/>
  <c r="P85" i="1" s="1"/>
  <c r="L83" i="1"/>
  <c r="N83" i="1" s="1"/>
  <c r="P83" i="1" s="1"/>
  <c r="L80" i="1"/>
  <c r="N80" i="1" s="1"/>
  <c r="P80" i="1" s="1"/>
  <c r="L78" i="1"/>
  <c r="N78" i="1" s="1"/>
  <c r="P78" i="1" s="1"/>
  <c r="L73" i="1"/>
  <c r="N73" i="1" s="1"/>
  <c r="P73" i="1" s="1"/>
  <c r="L70" i="1"/>
  <c r="N70" i="1" s="1"/>
  <c r="P70" i="1" s="1"/>
  <c r="L66" i="1"/>
  <c r="N66" i="1" s="1"/>
  <c r="P66" i="1" s="1"/>
  <c r="L64" i="1"/>
  <c r="N64" i="1" s="1"/>
  <c r="P64" i="1" s="1"/>
  <c r="L54" i="1"/>
  <c r="L51" i="1"/>
  <c r="N51" i="1" s="1"/>
  <c r="P51" i="1" s="1"/>
  <c r="L48" i="1"/>
  <c r="N48" i="1" s="1"/>
  <c r="P48" i="1" s="1"/>
  <c r="L44" i="1"/>
  <c r="N44" i="1" s="1"/>
  <c r="P44" i="1" s="1"/>
  <c r="L41" i="1"/>
  <c r="N41" i="1" s="1"/>
  <c r="P41" i="1" s="1"/>
  <c r="L39" i="1"/>
  <c r="N39" i="1" s="1"/>
  <c r="P39" i="1" s="1"/>
  <c r="L36" i="1"/>
  <c r="N36" i="1" s="1"/>
  <c r="P36" i="1" s="1"/>
  <c r="L34" i="1"/>
  <c r="N34" i="1" s="1"/>
  <c r="P34" i="1" s="1"/>
  <c r="L30" i="1"/>
  <c r="N30" i="1" s="1"/>
  <c r="P30" i="1" s="1"/>
  <c r="G440" i="1"/>
  <c r="I440" i="1" s="1"/>
  <c r="G438" i="1"/>
  <c r="I438" i="1" s="1"/>
  <c r="G436" i="1"/>
  <c r="I436" i="1" s="1"/>
  <c r="G434" i="1"/>
  <c r="I434" i="1" s="1"/>
  <c r="G432" i="1"/>
  <c r="I432" i="1" s="1"/>
  <c r="G428" i="1"/>
  <c r="G425" i="1"/>
  <c r="G421" i="1"/>
  <c r="G418" i="1"/>
  <c r="I418" i="1" s="1"/>
  <c r="G415" i="1"/>
  <c r="I415" i="1" s="1"/>
  <c r="G411" i="1"/>
  <c r="G408" i="1"/>
  <c r="I408" i="1" s="1"/>
  <c r="G402" i="1"/>
  <c r="I402" i="1" s="1"/>
  <c r="G399" i="1"/>
  <c r="I399" i="1" s="1"/>
  <c r="G396" i="1"/>
  <c r="G391" i="1"/>
  <c r="G387" i="1"/>
  <c r="I387" i="1" s="1"/>
  <c r="G384" i="1"/>
  <c r="I384" i="1" s="1"/>
  <c r="G381" i="1"/>
  <c r="I381" i="1" s="1"/>
  <c r="G378" i="1"/>
  <c r="I378" i="1" s="1"/>
  <c r="G375" i="1"/>
  <c r="I375" i="1" s="1"/>
  <c r="G372" i="1"/>
  <c r="I372" i="1" s="1"/>
  <c r="G369" i="1"/>
  <c r="I369" i="1" s="1"/>
  <c r="G367" i="1"/>
  <c r="I367" i="1" s="1"/>
  <c r="G362" i="1"/>
  <c r="G358" i="1"/>
  <c r="G354" i="1"/>
  <c r="G350" i="1"/>
  <c r="I350" i="1" s="1"/>
  <c r="G348" i="1"/>
  <c r="I348" i="1" s="1"/>
  <c r="G345" i="1"/>
  <c r="G340" i="1"/>
  <c r="I340" i="1" s="1"/>
  <c r="G338" i="1"/>
  <c r="I338" i="1" s="1"/>
  <c r="G335" i="1"/>
  <c r="G331" i="1"/>
  <c r="G328" i="1"/>
  <c r="G323" i="1"/>
  <c r="G320" i="1"/>
  <c r="G317" i="1"/>
  <c r="G312" i="1"/>
  <c r="G309" i="1"/>
  <c r="G306" i="1"/>
  <c r="G300" i="1"/>
  <c r="I300" i="1" s="1"/>
  <c r="G298" i="1"/>
  <c r="I298" i="1" s="1"/>
  <c r="G295" i="1"/>
  <c r="I295" i="1" s="1"/>
  <c r="G290" i="1"/>
  <c r="I290" i="1" s="1"/>
  <c r="G288" i="1"/>
  <c r="I288" i="1" s="1"/>
  <c r="G286" i="1"/>
  <c r="I286" i="1" s="1"/>
  <c r="G281" i="1"/>
  <c r="G276" i="1"/>
  <c r="G270" i="1"/>
  <c r="G267" i="1"/>
  <c r="I267" i="1" s="1"/>
  <c r="G265" i="1"/>
  <c r="I265" i="1" s="1"/>
  <c r="G252" i="1"/>
  <c r="G248" i="1"/>
  <c r="G245" i="1"/>
  <c r="I245" i="1" s="1"/>
  <c r="G243" i="1"/>
  <c r="I243" i="1" s="1"/>
  <c r="G241" i="1"/>
  <c r="I241" i="1" s="1"/>
  <c r="G233" i="1"/>
  <c r="I233" i="1" s="1"/>
  <c r="G231" i="1"/>
  <c r="I231" i="1" s="1"/>
  <c r="G227" i="1"/>
  <c r="G222" i="1"/>
  <c r="I222" i="1" s="1"/>
  <c r="G220" i="1"/>
  <c r="I220" i="1" s="1"/>
  <c r="G217" i="1"/>
  <c r="G214" i="1"/>
  <c r="G211" i="1"/>
  <c r="G205" i="1"/>
  <c r="I205" i="1" s="1"/>
  <c r="G203" i="1"/>
  <c r="I203" i="1" s="1"/>
  <c r="G199" i="1"/>
  <c r="I199" i="1" s="1"/>
  <c r="G197" i="1"/>
  <c r="I197" i="1" s="1"/>
  <c r="G191" i="1"/>
  <c r="G186" i="1"/>
  <c r="G183" i="1"/>
  <c r="I183" i="1" s="1"/>
  <c r="G181" i="1"/>
  <c r="I181" i="1" s="1"/>
  <c r="G179" i="1"/>
  <c r="I179" i="1" s="1"/>
  <c r="G177" i="1"/>
  <c r="I177" i="1" s="1"/>
  <c r="G174" i="1"/>
  <c r="I174" i="1" s="1"/>
  <c r="G168" i="1"/>
  <c r="I168" i="1" s="1"/>
  <c r="G164" i="1"/>
  <c r="I164" i="1" s="1"/>
  <c r="G160" i="1"/>
  <c r="G156" i="1"/>
  <c r="G151" i="1"/>
  <c r="G146" i="1"/>
  <c r="G143" i="1"/>
  <c r="G138" i="1"/>
  <c r="I138" i="1" s="1"/>
  <c r="G136" i="1"/>
  <c r="I136" i="1" s="1"/>
  <c r="G131" i="1"/>
  <c r="G125" i="1"/>
  <c r="G120" i="1"/>
  <c r="G117" i="1"/>
  <c r="I117" i="1" s="1"/>
  <c r="G115" i="1"/>
  <c r="I115" i="1" s="1"/>
  <c r="G109" i="1"/>
  <c r="G105" i="1"/>
  <c r="G102" i="1"/>
  <c r="G97" i="1"/>
  <c r="I97" i="1" s="1"/>
  <c r="K97" i="1" s="1"/>
  <c r="G95" i="1"/>
  <c r="I95" i="1" s="1"/>
  <c r="K95" i="1" s="1"/>
  <c r="G89" i="1"/>
  <c r="I89" i="1" s="1"/>
  <c r="K89" i="1" s="1"/>
  <c r="G87" i="1"/>
  <c r="I87" i="1" s="1"/>
  <c r="K87" i="1" s="1"/>
  <c r="G85" i="1"/>
  <c r="I85" i="1" s="1"/>
  <c r="K85" i="1" s="1"/>
  <c r="G83" i="1"/>
  <c r="I83" i="1" s="1"/>
  <c r="K83" i="1" s="1"/>
  <c r="G80" i="1"/>
  <c r="I80" i="1" s="1"/>
  <c r="K80" i="1" s="1"/>
  <c r="G78" i="1"/>
  <c r="I78" i="1" s="1"/>
  <c r="K78" i="1" s="1"/>
  <c r="G73" i="1"/>
  <c r="I73" i="1" s="1"/>
  <c r="K73" i="1" s="1"/>
  <c r="G70" i="1"/>
  <c r="I70" i="1" s="1"/>
  <c r="K70" i="1" s="1"/>
  <c r="G66" i="1"/>
  <c r="I66" i="1" s="1"/>
  <c r="K66" i="1" s="1"/>
  <c r="G64" i="1"/>
  <c r="I64" i="1" s="1"/>
  <c r="K64" i="1" s="1"/>
  <c r="G54" i="1"/>
  <c r="G51" i="1"/>
  <c r="I51" i="1" s="1"/>
  <c r="K51" i="1" s="1"/>
  <c r="G48" i="1"/>
  <c r="I48" i="1" s="1"/>
  <c r="K48" i="1" s="1"/>
  <c r="G44" i="1"/>
  <c r="I44" i="1" s="1"/>
  <c r="K44" i="1" s="1"/>
  <c r="G41" i="1"/>
  <c r="I41" i="1" s="1"/>
  <c r="K41" i="1" s="1"/>
  <c r="G39" i="1"/>
  <c r="I39" i="1" s="1"/>
  <c r="K39" i="1" s="1"/>
  <c r="G36" i="1"/>
  <c r="I36" i="1" s="1"/>
  <c r="K36" i="1" s="1"/>
  <c r="G34" i="1"/>
  <c r="I34" i="1" s="1"/>
  <c r="K34" i="1" s="1"/>
  <c r="G30" i="1"/>
  <c r="I30" i="1" s="1"/>
  <c r="K30" i="1" s="1"/>
  <c r="G104" i="1" l="1"/>
  <c r="I104" i="1" s="1"/>
  <c r="I105" i="1"/>
  <c r="G155" i="1"/>
  <c r="I155" i="1" s="1"/>
  <c r="I156" i="1"/>
  <c r="G190" i="1"/>
  <c r="I190" i="1" s="1"/>
  <c r="I191" i="1"/>
  <c r="G226" i="1"/>
  <c r="I226" i="1" s="1"/>
  <c r="I227" i="1"/>
  <c r="G247" i="1"/>
  <c r="I247" i="1" s="1"/>
  <c r="I248" i="1"/>
  <c r="G330" i="1"/>
  <c r="I330" i="1" s="1"/>
  <c r="I331" i="1"/>
  <c r="G390" i="1"/>
  <c r="I390" i="1" s="1"/>
  <c r="I391" i="1"/>
  <c r="G427" i="1"/>
  <c r="I427" i="1" s="1"/>
  <c r="I428" i="1"/>
  <c r="L104" i="1"/>
  <c r="N104" i="1" s="1"/>
  <c r="N105" i="1"/>
  <c r="L155" i="1"/>
  <c r="N155" i="1" s="1"/>
  <c r="N156" i="1"/>
  <c r="L190" i="1"/>
  <c r="N190" i="1" s="1"/>
  <c r="N191" i="1"/>
  <c r="L226" i="1"/>
  <c r="N226" i="1" s="1"/>
  <c r="N227" i="1"/>
  <c r="L247" i="1"/>
  <c r="N247" i="1" s="1"/>
  <c r="N248" i="1"/>
  <c r="L330" i="1"/>
  <c r="N330" i="1" s="1"/>
  <c r="N331" i="1"/>
  <c r="L390" i="1"/>
  <c r="N390" i="1" s="1"/>
  <c r="N391" i="1"/>
  <c r="L427" i="1"/>
  <c r="N427" i="1" s="1"/>
  <c r="N428" i="1"/>
  <c r="G272" i="1"/>
  <c r="I272" i="1" s="1"/>
  <c r="I273" i="1"/>
  <c r="G108" i="1"/>
  <c r="I108" i="1" s="1"/>
  <c r="I109" i="1"/>
  <c r="G159" i="1"/>
  <c r="I159" i="1" s="1"/>
  <c r="I160" i="1"/>
  <c r="G185" i="1"/>
  <c r="I185" i="1" s="1"/>
  <c r="I186" i="1"/>
  <c r="G361" i="1"/>
  <c r="I361" i="1" s="1"/>
  <c r="I362" i="1"/>
  <c r="L108" i="1"/>
  <c r="N108" i="1" s="1"/>
  <c r="N109" i="1"/>
  <c r="L159" i="1"/>
  <c r="N159" i="1" s="1"/>
  <c r="N160" i="1"/>
  <c r="L185" i="1"/>
  <c r="N185" i="1" s="1"/>
  <c r="N186" i="1"/>
  <c r="L361" i="1"/>
  <c r="N361" i="1" s="1"/>
  <c r="N362" i="1"/>
  <c r="L272" i="1"/>
  <c r="N272" i="1" s="1"/>
  <c r="N273" i="1"/>
  <c r="M443" i="1"/>
  <c r="G101" i="1"/>
  <c r="I101" i="1" s="1"/>
  <c r="I102" i="1"/>
  <c r="G142" i="1"/>
  <c r="I142" i="1" s="1"/>
  <c r="I143" i="1"/>
  <c r="G53" i="1"/>
  <c r="I53" i="1" s="1"/>
  <c r="K53" i="1" s="1"/>
  <c r="I54" i="1"/>
  <c r="K54" i="1" s="1"/>
  <c r="G119" i="1"/>
  <c r="I119" i="1" s="1"/>
  <c r="I120" i="1"/>
  <c r="G130" i="1"/>
  <c r="I130" i="1" s="1"/>
  <c r="I131" i="1"/>
  <c r="G145" i="1"/>
  <c r="I145" i="1" s="1"/>
  <c r="I146" i="1"/>
  <c r="G213" i="1"/>
  <c r="I213" i="1" s="1"/>
  <c r="I214" i="1"/>
  <c r="G269" i="1"/>
  <c r="I269" i="1" s="1"/>
  <c r="I270" i="1"/>
  <c r="G280" i="1"/>
  <c r="I281" i="1"/>
  <c r="G308" i="1"/>
  <c r="I308" i="1" s="1"/>
  <c r="I309" i="1"/>
  <c r="G316" i="1"/>
  <c r="I316" i="1" s="1"/>
  <c r="I317" i="1"/>
  <c r="G322" i="1"/>
  <c r="I322" i="1" s="1"/>
  <c r="I323" i="1"/>
  <c r="G344" i="1"/>
  <c r="I344" i="1" s="1"/>
  <c r="I345" i="1"/>
  <c r="G357" i="1"/>
  <c r="I358" i="1"/>
  <c r="G420" i="1"/>
  <c r="I420" i="1" s="1"/>
  <c r="I421" i="1"/>
  <c r="L53" i="1"/>
  <c r="N53" i="1" s="1"/>
  <c r="P53" i="1" s="1"/>
  <c r="N54" i="1"/>
  <c r="P54" i="1" s="1"/>
  <c r="L119" i="1"/>
  <c r="N119" i="1" s="1"/>
  <c r="N120" i="1"/>
  <c r="L130" i="1"/>
  <c r="N130" i="1" s="1"/>
  <c r="N131" i="1"/>
  <c r="L145" i="1"/>
  <c r="N145" i="1" s="1"/>
  <c r="N146" i="1"/>
  <c r="L213" i="1"/>
  <c r="N213" i="1" s="1"/>
  <c r="N214" i="1"/>
  <c r="L269" i="1"/>
  <c r="N269" i="1" s="1"/>
  <c r="N270" i="1"/>
  <c r="L280" i="1"/>
  <c r="N281" i="1"/>
  <c r="L308" i="1"/>
  <c r="N308" i="1" s="1"/>
  <c r="N309" i="1"/>
  <c r="L316" i="1"/>
  <c r="N316" i="1" s="1"/>
  <c r="N317" i="1"/>
  <c r="L322" i="1"/>
  <c r="N322" i="1" s="1"/>
  <c r="N323" i="1"/>
  <c r="L344" i="1"/>
  <c r="N344" i="1" s="1"/>
  <c r="N345" i="1"/>
  <c r="L357" i="1"/>
  <c r="N358" i="1"/>
  <c r="L420" i="1"/>
  <c r="N420" i="1" s="1"/>
  <c r="N421" i="1"/>
  <c r="G124" i="1"/>
  <c r="I124" i="1" s="1"/>
  <c r="I125" i="1"/>
  <c r="G150" i="1"/>
  <c r="I151" i="1"/>
  <c r="G210" i="1"/>
  <c r="I210" i="1" s="1"/>
  <c r="I211" i="1"/>
  <c r="G216" i="1"/>
  <c r="I216" i="1" s="1"/>
  <c r="I217" i="1"/>
  <c r="G251" i="1"/>
  <c r="I251" i="1" s="1"/>
  <c r="I252" i="1"/>
  <c r="G275" i="1"/>
  <c r="I275" i="1" s="1"/>
  <c r="I276" i="1"/>
  <c r="G305" i="1"/>
  <c r="I305" i="1" s="1"/>
  <c r="I306" i="1"/>
  <c r="G311" i="1"/>
  <c r="I311" i="1" s="1"/>
  <c r="I312" i="1"/>
  <c r="G319" i="1"/>
  <c r="I319" i="1" s="1"/>
  <c r="I320" i="1"/>
  <c r="G327" i="1"/>
  <c r="I327" i="1" s="1"/>
  <c r="I328" i="1"/>
  <c r="G334" i="1"/>
  <c r="I334" i="1" s="1"/>
  <c r="I335" i="1"/>
  <c r="G353" i="1"/>
  <c r="I354" i="1"/>
  <c r="G395" i="1"/>
  <c r="I395" i="1" s="1"/>
  <c r="I396" i="1"/>
  <c r="G410" i="1"/>
  <c r="I410" i="1" s="1"/>
  <c r="I411" i="1"/>
  <c r="G424" i="1"/>
  <c r="I424" i="1" s="1"/>
  <c r="I425" i="1"/>
  <c r="L101" i="1"/>
  <c r="N101" i="1" s="1"/>
  <c r="P101" i="1" s="1"/>
  <c r="N102" i="1"/>
  <c r="P102" i="1" s="1"/>
  <c r="L124" i="1"/>
  <c r="N124" i="1" s="1"/>
  <c r="N125" i="1"/>
  <c r="L142" i="1"/>
  <c r="N142" i="1" s="1"/>
  <c r="N143" i="1"/>
  <c r="L150" i="1"/>
  <c r="N151" i="1"/>
  <c r="L210" i="1"/>
  <c r="N210" i="1" s="1"/>
  <c r="N211" i="1"/>
  <c r="L216" i="1"/>
  <c r="N216" i="1" s="1"/>
  <c r="N217" i="1"/>
  <c r="L251" i="1"/>
  <c r="N251" i="1" s="1"/>
  <c r="N252" i="1"/>
  <c r="L275" i="1"/>
  <c r="N275" i="1" s="1"/>
  <c r="N276" i="1"/>
  <c r="L305" i="1"/>
  <c r="N305" i="1" s="1"/>
  <c r="N306" i="1"/>
  <c r="L311" i="1"/>
  <c r="N311" i="1" s="1"/>
  <c r="N312" i="1"/>
  <c r="L319" i="1"/>
  <c r="N319" i="1" s="1"/>
  <c r="N320" i="1"/>
  <c r="L327" i="1"/>
  <c r="N327" i="1" s="1"/>
  <c r="N328" i="1"/>
  <c r="L334" i="1"/>
  <c r="N334" i="1" s="1"/>
  <c r="N335" i="1"/>
  <c r="L353" i="1"/>
  <c r="N354" i="1"/>
  <c r="L395" i="1"/>
  <c r="N395" i="1" s="1"/>
  <c r="N396" i="1"/>
  <c r="L410" i="1"/>
  <c r="N410" i="1" s="1"/>
  <c r="N411" i="1"/>
  <c r="L424" i="1"/>
  <c r="N425" i="1"/>
  <c r="G423" i="1"/>
  <c r="I423" i="1" s="1"/>
  <c r="L240" i="1"/>
  <c r="N240" i="1" s="1"/>
  <c r="G240" i="1"/>
  <c r="I240" i="1" s="1"/>
  <c r="G123" i="1"/>
  <c r="I123" i="1" s="1"/>
  <c r="G135" i="1"/>
  <c r="L163" i="1"/>
  <c r="G219" i="1"/>
  <c r="I219" i="1" s="1"/>
  <c r="L173" i="1"/>
  <c r="L230" i="1"/>
  <c r="N230" i="1" s="1"/>
  <c r="L63" i="1"/>
  <c r="N63" i="1" s="1"/>
  <c r="P63" i="1" s="1"/>
  <c r="L337" i="1"/>
  <c r="L414" i="1"/>
  <c r="G414" i="1"/>
  <c r="L29" i="1"/>
  <c r="N29" i="1" s="1"/>
  <c r="P29" i="1" s="1"/>
  <c r="L114" i="1"/>
  <c r="L135" i="1"/>
  <c r="G304" i="1"/>
  <c r="L219" i="1"/>
  <c r="N219" i="1" s="1"/>
  <c r="L292" i="1"/>
  <c r="N292" i="1" s="1"/>
  <c r="L285" i="1"/>
  <c r="N285" i="1" s="1"/>
  <c r="L347" i="1"/>
  <c r="N347" i="1" s="1"/>
  <c r="L264" i="1"/>
  <c r="L141" i="1"/>
  <c r="L196" i="1"/>
  <c r="N196" i="1" s="1"/>
  <c r="L431" i="1"/>
  <c r="N431" i="1" s="1"/>
  <c r="L398" i="1"/>
  <c r="N398" i="1" s="1"/>
  <c r="L366" i="1"/>
  <c r="N366" i="1" s="1"/>
  <c r="L100" i="1"/>
  <c r="G431" i="1"/>
  <c r="I431" i="1" s="1"/>
  <c r="G398" i="1"/>
  <c r="I398" i="1" s="1"/>
  <c r="G366" i="1"/>
  <c r="I366" i="1" s="1"/>
  <c r="G347" i="1"/>
  <c r="G337" i="1"/>
  <c r="G292" i="1"/>
  <c r="I292" i="1" s="1"/>
  <c r="G285" i="1"/>
  <c r="I285" i="1" s="1"/>
  <c r="G264" i="1"/>
  <c r="G230" i="1"/>
  <c r="I230" i="1" s="1"/>
  <c r="G196" i="1"/>
  <c r="I196" i="1" s="1"/>
  <c r="G173" i="1"/>
  <c r="G163" i="1"/>
  <c r="G114" i="1"/>
  <c r="G100" i="1"/>
  <c r="G63" i="1"/>
  <c r="I63" i="1" s="1"/>
  <c r="K63" i="1" s="1"/>
  <c r="G29" i="1"/>
  <c r="I29" i="1" s="1"/>
  <c r="K29" i="1" s="1"/>
  <c r="G141" i="1"/>
  <c r="G315" i="1"/>
  <c r="L134" i="1" l="1"/>
  <c r="N135" i="1"/>
  <c r="G113" i="1"/>
  <c r="I114" i="1"/>
  <c r="G172" i="1"/>
  <c r="I173" i="1"/>
  <c r="L315" i="1"/>
  <c r="L304" i="1"/>
  <c r="L113" i="1"/>
  <c r="N114" i="1"/>
  <c r="L123" i="1"/>
  <c r="G154" i="1"/>
  <c r="I163" i="1"/>
  <c r="L172" i="1"/>
  <c r="N173" i="1"/>
  <c r="L154" i="1"/>
  <c r="N163" i="1"/>
  <c r="G134" i="1"/>
  <c r="I135" i="1"/>
  <c r="G314" i="1"/>
  <c r="I314" i="1" s="1"/>
  <c r="I315" i="1"/>
  <c r="G99" i="1"/>
  <c r="I99" i="1" s="1"/>
  <c r="I100" i="1"/>
  <c r="G263" i="1"/>
  <c r="I263" i="1" s="1"/>
  <c r="I264" i="1"/>
  <c r="G343" i="1"/>
  <c r="I343" i="1" s="1"/>
  <c r="I347" i="1"/>
  <c r="L140" i="1"/>
  <c r="N140" i="1" s="1"/>
  <c r="N141" i="1"/>
  <c r="G140" i="1"/>
  <c r="I140" i="1" s="1"/>
  <c r="I141" i="1"/>
  <c r="G112" i="1"/>
  <c r="I112" i="1" s="1"/>
  <c r="I113" i="1"/>
  <c r="G326" i="1"/>
  <c r="I337" i="1"/>
  <c r="L314" i="1"/>
  <c r="N314" i="1" s="1"/>
  <c r="N315" i="1"/>
  <c r="L263" i="1"/>
  <c r="N263" i="1" s="1"/>
  <c r="N264" i="1"/>
  <c r="L303" i="1"/>
  <c r="N303" i="1" s="1"/>
  <c r="N304" i="1"/>
  <c r="L112" i="1"/>
  <c r="N112" i="1" s="1"/>
  <c r="N113" i="1"/>
  <c r="G413" i="1"/>
  <c r="I413" i="1" s="1"/>
  <c r="I414" i="1"/>
  <c r="L326" i="1"/>
  <c r="N337" i="1"/>
  <c r="L122" i="1"/>
  <c r="N122" i="1" s="1"/>
  <c r="N123" i="1"/>
  <c r="L99" i="1"/>
  <c r="N99" i="1" s="1"/>
  <c r="P99" i="1" s="1"/>
  <c r="N100" i="1"/>
  <c r="P100" i="1" s="1"/>
  <c r="G303" i="1"/>
  <c r="I303" i="1" s="1"/>
  <c r="I304" i="1"/>
  <c r="L133" i="1"/>
  <c r="N133" i="1" s="1"/>
  <c r="N134" i="1"/>
  <c r="L413" i="1"/>
  <c r="N413" i="1" s="1"/>
  <c r="N414" i="1"/>
  <c r="G133" i="1"/>
  <c r="I133" i="1" s="1"/>
  <c r="I134" i="1"/>
  <c r="L423" i="1"/>
  <c r="N423" i="1" s="1"/>
  <c r="N424" i="1"/>
  <c r="L352" i="1"/>
  <c r="N352" i="1" s="1"/>
  <c r="N353" i="1"/>
  <c r="L149" i="1"/>
  <c r="N150" i="1"/>
  <c r="G352" i="1"/>
  <c r="I352" i="1" s="1"/>
  <c r="I353" i="1"/>
  <c r="G149" i="1"/>
  <c r="I150" i="1"/>
  <c r="L356" i="1"/>
  <c r="N356" i="1" s="1"/>
  <c r="N357" i="1"/>
  <c r="L279" i="1"/>
  <c r="N280" i="1"/>
  <c r="G356" i="1"/>
  <c r="I356" i="1" s="1"/>
  <c r="I357" i="1"/>
  <c r="G279" i="1"/>
  <c r="I280" i="1"/>
  <c r="L195" i="1"/>
  <c r="N195" i="1" s="1"/>
  <c r="L343" i="1"/>
  <c r="L262" i="1"/>
  <c r="N262" i="1" s="1"/>
  <c r="G195" i="1"/>
  <c r="I195" i="1" s="1"/>
  <c r="G342" i="1"/>
  <c r="I342" i="1" s="1"/>
  <c r="L225" i="1"/>
  <c r="L28" i="1"/>
  <c r="G122" i="1"/>
  <c r="I122" i="1" s="1"/>
  <c r="G225" i="1"/>
  <c r="L360" i="1"/>
  <c r="N360" i="1" s="1"/>
  <c r="L284" i="1"/>
  <c r="G262" i="1"/>
  <c r="G360" i="1"/>
  <c r="I360" i="1" s="1"/>
  <c r="G284" i="1"/>
  <c r="G28" i="1"/>
  <c r="L283" i="1" l="1"/>
  <c r="N283" i="1" s="1"/>
  <c r="N284" i="1"/>
  <c r="L153" i="1"/>
  <c r="N153" i="1" s="1"/>
  <c r="N154" i="1"/>
  <c r="L171" i="1"/>
  <c r="N171" i="1" s="1"/>
  <c r="N172" i="1"/>
  <c r="G153" i="1"/>
  <c r="I153" i="1" s="1"/>
  <c r="I154" i="1"/>
  <c r="G283" i="1"/>
  <c r="I283" i="1" s="1"/>
  <c r="I284" i="1"/>
  <c r="G171" i="1"/>
  <c r="I171" i="1" s="1"/>
  <c r="I172" i="1"/>
  <c r="G194" i="1"/>
  <c r="I194" i="1" s="1"/>
  <c r="I262" i="1"/>
  <c r="L194" i="1"/>
  <c r="N194" i="1" s="1"/>
  <c r="L27" i="1"/>
  <c r="N27" i="1" s="1"/>
  <c r="P27" i="1" s="1"/>
  <c r="N28" i="1"/>
  <c r="P28" i="1" s="1"/>
  <c r="L224" i="1"/>
  <c r="N224" i="1" s="1"/>
  <c r="N225" i="1"/>
  <c r="L342" i="1"/>
  <c r="N342" i="1" s="1"/>
  <c r="N343" i="1"/>
  <c r="G27" i="1"/>
  <c r="I27" i="1" s="1"/>
  <c r="K27" i="1" s="1"/>
  <c r="I28" i="1"/>
  <c r="K28" i="1" s="1"/>
  <c r="G224" i="1"/>
  <c r="I224" i="1" s="1"/>
  <c r="I225" i="1"/>
  <c r="G278" i="1"/>
  <c r="I278" i="1" s="1"/>
  <c r="I279" i="1"/>
  <c r="L278" i="1"/>
  <c r="N278" i="1" s="1"/>
  <c r="N279" i="1"/>
  <c r="G148" i="1"/>
  <c r="I148" i="1" s="1"/>
  <c r="I149" i="1"/>
  <c r="L148" i="1"/>
  <c r="N148" i="1" s="1"/>
  <c r="N149" i="1"/>
  <c r="L325" i="1"/>
  <c r="N325" i="1" s="1"/>
  <c r="N326" i="1"/>
  <c r="G325" i="1"/>
  <c r="I325" i="1" s="1"/>
  <c r="I326" i="1"/>
  <c r="L443" i="1"/>
  <c r="N443" i="1" s="1"/>
  <c r="P443" i="1" s="1"/>
  <c r="D25" i="2"/>
  <c r="C25" i="2"/>
  <c r="C10" i="2"/>
  <c r="E12" i="2"/>
  <c r="C15" i="2"/>
  <c r="C12" i="2"/>
  <c r="C6" i="2"/>
  <c r="G443" i="1" l="1"/>
  <c r="I443" i="1" s="1"/>
  <c r="K443" i="1" s="1"/>
  <c r="D16" i="2"/>
  <c r="C16" i="2"/>
</calcChain>
</file>

<file path=xl/sharedStrings.xml><?xml version="1.0" encoding="utf-8"?>
<sst xmlns="http://schemas.openxmlformats.org/spreadsheetml/2006/main" count="893" uniqueCount="467">
  <si>
    <t>№ 
п/п</t>
  </si>
  <si>
    <t>Наименование</t>
  </si>
  <si>
    <t>ЦСР</t>
  </si>
  <si>
    <t>ВР</t>
  </si>
  <si>
    <t>01 0 00 00000</t>
  </si>
  <si>
    <t>Предоставление субсидий бюджетным, 
автономным учреждениям и иным некоммерческим организациям</t>
  </si>
  <si>
    <t>Предоставление субсидий бюджетным, автономным учреждениям и иным некоммерческим организациям</t>
  </si>
  <si>
    <t>Субвенция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</si>
  <si>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Субвенция на 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</si>
  <si>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</si>
  <si>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</si>
  <si>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</si>
  <si>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Мероприятия в области образования</t>
  </si>
  <si>
    <t>Предоставление субсидий  бюджетным, автономным  учреждениям и иным некоммерческим организациям</t>
  </si>
  <si>
    <t>Субвенция на осуществление государственных гарантий реализации прав на получение общедоступного и бесплатного образования</t>
  </si>
  <si>
    <t>Расходы на выплаты персоналу в целях обеспечения выполнения функций органов местного самоуправления, казенными учреждениями</t>
  </si>
  <si>
    <t>Подготовка и повышение квалификации кадров</t>
  </si>
  <si>
    <t>ПР</t>
  </si>
  <si>
    <t xml:space="preserve">600
</t>
  </si>
  <si>
    <t>02 0 00 00000</t>
  </si>
  <si>
    <t>Проведение районных мероприятий, посвященных Дню народного единства</t>
  </si>
  <si>
    <t>Мероприятия праздничных дней и памятных дат, проводимых администрацией муниципального образования</t>
  </si>
  <si>
    <t>02 3 00 00000</t>
  </si>
  <si>
    <t>02 3 01 00000</t>
  </si>
  <si>
    <t>Расходы по обеспечению деятельности органов местного самоуправления</t>
  </si>
  <si>
    <t>03 0 00 00000</t>
  </si>
  <si>
    <t>Предоставление субсидий  бюджетным, автономным учреждениям и иным некоммерческим организациям</t>
  </si>
  <si>
    <t>Мероприятия по оздоровлению детей</t>
  </si>
  <si>
    <t>04 0 00 00000</t>
  </si>
  <si>
    <t>Капитальные вложения в объекты государственной (муниципальной) собственности</t>
  </si>
  <si>
    <t>Мероприятия в области коммунального хозяйства</t>
  </si>
  <si>
    <t>05 0 00 00000</t>
  </si>
  <si>
    <t>06 0 00 00000</t>
  </si>
  <si>
    <t>Мероприятия района, направленные на поддержку малого и среднего предпринимательства</t>
  </si>
  <si>
    <t>Расходы на обеспечение деятельности (оказания услуг) муниципальными учреждениями</t>
  </si>
  <si>
    <t>07 0 00 00000</t>
  </si>
  <si>
    <t>08 0 00 00000</t>
  </si>
  <si>
    <t>Мероприятия в области молодежной политики</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</si>
  <si>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</si>
  <si>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(оказания услуг) муниципальных учреждений</t>
  </si>
  <si>
    <t>09 0 00 00000</t>
  </si>
  <si>
    <t>Мероприятия в области массового спорта</t>
  </si>
  <si>
    <t>Расходы на обеспечение функций органов местного самоуправления</t>
  </si>
  <si>
    <t>Муниципальная программа муниципального образования Тбилисский район «Обеспечение безопасности населения»</t>
  </si>
  <si>
    <t>10 0 00 00000</t>
  </si>
  <si>
    <t>Мероприятия по предупреждению и ликвидации последствий чрезвычайных ситуаций и стихийных бедствий</t>
  </si>
  <si>
    <t>Мероприятия, направленные на укрепление правопорядка, профилактику правонарушений, усиление борьбы с преступностью</t>
  </si>
  <si>
    <t>11 0 00  0000</t>
  </si>
  <si>
    <t>Расходы на обеспечение деятельности (оказания услуг) муниципальных  учреждений</t>
  </si>
  <si>
    <t>13 0 00 00000</t>
  </si>
  <si>
    <t>Муниципальная программа муниципального образования Тбилисский район «Развитие пассажирского транспорта в Тбилисском районе»</t>
  </si>
  <si>
    <t>15 0 00 00000</t>
  </si>
  <si>
    <t>Мероприятия в области транспортного обслуживания</t>
  </si>
  <si>
    <t>Субвенция на 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</si>
  <si>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18 0 00 00000</t>
  </si>
  <si>
    <t>Информационное обеспечение  жителей муниципального образования</t>
  </si>
  <si>
    <t>19 0 00 00000</t>
  </si>
  <si>
    <t>21 0 00 00000</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</si>
  <si>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</si>
  <si>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</si>
  <si>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Мероприятия по землеустройству и землепользованию</t>
  </si>
  <si>
    <t>Обеспечение деятельности высшего органа исполнительной власти муниципального образования Тбилисский район</t>
  </si>
  <si>
    <t>70 0 00 00000</t>
  </si>
  <si>
    <t>Функционирование высшего должностного лица  муниципального образования</t>
  </si>
  <si>
    <t>Обеспечение деятельности Совета муниципального образования Тбилисский район</t>
  </si>
  <si>
    <t>71 0 00 00000</t>
  </si>
  <si>
    <t>Обеспечение функционирования Совета муниципального образования Тбилисский район</t>
  </si>
  <si>
    <t>71 1 00 00000</t>
  </si>
  <si>
    <t>71 1 00 00190</t>
  </si>
  <si>
    <t>Обеспечение деятельности администрации муниципального образования Тбилисский район</t>
  </si>
  <si>
    <t>Обеспечение функционирования администрации муниципального образования</t>
  </si>
  <si>
    <t>72 1 00 00000</t>
  </si>
  <si>
    <t>72 1 00 00190</t>
  </si>
  <si>
    <t>Обеспечение отдельных государственных полномочий Краснодарского края</t>
  </si>
  <si>
    <t>72 2 00 00000</t>
  </si>
  <si>
    <t>72 2 00 51200</t>
  </si>
  <si>
    <t>72 2 00 60910</t>
  </si>
  <si>
    <t>Субвенция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</si>
  <si>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Субвенция на осуществление отдельных государственных полномочий по ведению  учета граждан отдельных категорий в качестве нуждающихся в жилых помещениях</t>
  </si>
  <si>
    <t>72 2 00 60870</t>
  </si>
  <si>
    <t>Субвенция на 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</si>
  <si>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Обеспечение по хозяйственному обслуживанию</t>
  </si>
  <si>
    <t>72 3 00 00000</t>
  </si>
  <si>
    <t>72 3 00 00590</t>
  </si>
  <si>
    <t>Финансовое обеспечение непредвиденных расходов</t>
  </si>
  <si>
    <t>72 4 00 00000</t>
  </si>
  <si>
    <t>72 4 00 10030</t>
  </si>
  <si>
    <t>Реализация муниципальных функций, связанных с муниципальным управлением</t>
  </si>
  <si>
    <t>72 5 00 00000</t>
  </si>
  <si>
    <t>Расходы на обеспечение деятельности (оказания услуг) муниципальными учреждениями - Централизованная бухгалтерия муниципального образования Тбилисский район</t>
  </si>
  <si>
    <t>72 5 00 00590</t>
  </si>
  <si>
    <t>Субсидии (гранты) администрации муниципального образования Тбилисский район для поддержки общественно полезных программ социально ориентированных некоммерческих организаций</t>
  </si>
  <si>
    <t>72 5 00 10380</t>
  </si>
  <si>
    <t>Обеспечение деятельности подведомственных учреждений</t>
  </si>
  <si>
    <t>72 6 00 00000</t>
  </si>
  <si>
    <t>72 6 00 00590</t>
  </si>
  <si>
    <t>Управление муниципальными финансами - Финансовое управление администрации муниципального образования Тбилисский район</t>
  </si>
  <si>
    <t>74 0 00 00000</t>
  </si>
  <si>
    <t>Обеспечение деятельности финансового управления</t>
  </si>
  <si>
    <t>74 1 00 00000</t>
  </si>
  <si>
    <t xml:space="preserve">Расходы на обеспечение функций органов местного самоуправления </t>
  </si>
  <si>
    <t>74 1 00 00190</t>
  </si>
  <si>
    <t>Управление муниципальным долгом</t>
  </si>
  <si>
    <t>74 3 00 00000</t>
  </si>
  <si>
    <t>75 0 00 00000</t>
  </si>
  <si>
    <t>Руководитель контрольно-счетной палаты</t>
  </si>
  <si>
    <t>75 1 00 00000</t>
  </si>
  <si>
    <t>75 1 00 00190</t>
  </si>
  <si>
    <t>Контрольно-счетная палата</t>
  </si>
  <si>
    <t>75 2 00 00000</t>
  </si>
  <si>
    <t>75 2 00 00190</t>
  </si>
  <si>
    <t>Другие непрограммные направления деятельности органов местного самоуправления</t>
  </si>
  <si>
    <t>99 9 00 00000</t>
  </si>
  <si>
    <t>Мероприятия по обеспечению мобилизационной готовности экономики</t>
  </si>
  <si>
    <t>99 9 00 10120</t>
  </si>
  <si>
    <t>Мероприятия по проведению капитального ремонта общего имущества собственников помещений в многоквартирных домах</t>
  </si>
  <si>
    <t>99 9 00 10440</t>
  </si>
  <si>
    <t>Дополнительное материальное обеспечение ряда лиц, замещавших выборные муниципальные должности и должности муниципальной службы муниципального образования Тбилисский район</t>
  </si>
  <si>
    <t>99 9 00 10040</t>
  </si>
  <si>
    <t>ВСЕГО</t>
  </si>
  <si>
    <t>Закупка товаров, работ и услуг для обеспечения государственных (муниципальных) нужд учреждениям</t>
  </si>
  <si>
    <t>Резервный фонд администрации  муниципального образования Тбилисский район</t>
  </si>
  <si>
    <t>Процентные платежи по муниципальному долгу</t>
  </si>
  <si>
    <t>74 3 00 10050</t>
  </si>
  <si>
    <t>Обслуживание государственного (муниципального) долга</t>
  </si>
  <si>
    <t>Муниципальная программа муниципального образования Тбилисский район "Энергосбережение и повышение энергетической эффективности"</t>
  </si>
  <si>
    <t>Муниципальная программа муниципального образования Тбилисский район "Развитие сельского хозяйства и регулирование рынков сельскохозяйственной продукции сырья и продовольствия"</t>
  </si>
  <si>
    <t>Муниципальная программа муниципального образования Тбилисский район "Управление муниципальным имуществом"</t>
  </si>
  <si>
    <t>МКУ "Управление муниципальными закупками муниципального образования Тбилисский район"</t>
  </si>
  <si>
    <t>Расходы на обеспечение деятельности (оказания услуг) муниципальных учреждений – МАУ ЛОД "Ласточка"</t>
  </si>
  <si>
    <t>Муниципальная программа муниципального образования Тбилисский район "Социальная поддержка граждан"</t>
  </si>
  <si>
    <t>Муниципальная программа "Развитие физической культуры и спорта"</t>
  </si>
  <si>
    <t>Муниципальная программа муниципального образования Тбилисский район  "Формирование и продвижение экономического и инвестиционно- привлекательного образа Тбилисского района за его пределами"</t>
  </si>
  <si>
    <t>Муниципальная программа муниципального образования Тбилисский район "Поддержка малого и среднего предпринимательства в муниципальном образовании Тбилисский район"</t>
  </si>
  <si>
    <t>Муниципальная программа муниципального образования Тбилисский район "Обеспечение жильем молодых семей"</t>
  </si>
  <si>
    <t>Муниципальная программа муниципального образования Тбилисский район "Социально-экономическое и территориальное развитие"</t>
  </si>
  <si>
    <t>Муниципальная программа муниципального образования Тбилисский район "Дети Тбилисского района"</t>
  </si>
  <si>
    <t>Муниципальная программа муниципального образования Тбилисский район "Молодежь Тбилисского района"</t>
  </si>
  <si>
    <t>Расходы на обеспечение деятельности (оказания услуг) муниципальных учреждений - муниципальное казенное учреждение "Управление капитального строительства"</t>
  </si>
  <si>
    <t>РАСПРЕДЕЛЕНИЕ</t>
  </si>
  <si>
    <t xml:space="preserve">бюджетных ассигнований по целевым статьям </t>
  </si>
  <si>
    <t>направлениям деятельности), группам видов расходов</t>
  </si>
  <si>
    <t>образования Тбилисский район,</t>
  </si>
  <si>
    <t xml:space="preserve">Муниципальная программа муниципального образования Тбилисский район "Развитие образования" </t>
  </si>
  <si>
    <t>Обеспечение деятельности контрольно-счетной палаты муниципального образования Тбилисский район</t>
  </si>
  <si>
    <t>Субвенция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</si>
  <si>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Расходы на обеспечение функций  органов местного самоуправления</t>
  </si>
  <si>
    <t>Расходы на обеспечение деятельности (оказания услуг) муниципальных учреждений - методические центры, централизованные бухгалтерии</t>
  </si>
  <si>
    <t>Муниципальная программа муниципального образования Тбилисский район  "Муниципальная политика и развитие гражданского общества"</t>
  </si>
  <si>
    <t>Муниципальная программа муниципального образования Тбилисский район "Развитие культуры Тбилисского района"</t>
  </si>
  <si>
    <t>"Расходы на обеспечение функций органов местного самоуправления"</t>
  </si>
  <si>
    <t>Муниципальная программа муниципального образования Тбилисский район "Информационное обслуживание деятельности органов местного самоуправления"</t>
  </si>
  <si>
    <t xml:space="preserve"> Субвенция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</si>
  <si>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Мероприятия по пожарной безопасности</t>
  </si>
  <si>
    <t>200</t>
  </si>
  <si>
    <t>600</t>
  </si>
  <si>
    <t>72 0 00 00000</t>
  </si>
  <si>
    <t>70 1 00 00190</t>
  </si>
  <si>
    <t>70 1 00 00000</t>
  </si>
  <si>
    <t>400</t>
  </si>
  <si>
    <t xml:space="preserve">Проведение мероприятий районного праздника "День Урожая" </t>
  </si>
  <si>
    <t xml:space="preserve">Субвенции на осуществление отдельных государственных полномочий Краснодарского края по поддержке сельскохозяйственного производства </t>
  </si>
  <si>
    <t>Обслуживание лицензионной физической охраны</t>
  </si>
  <si>
    <t xml:space="preserve">Комплексные меры  по профилактике терроризма </t>
  </si>
  <si>
    <t xml:space="preserve">Мероприятия в области жилищного хозяйства </t>
  </si>
  <si>
    <t>Субвенция на осуществление отдельных государственных полномочий Краснодарского края по поддержке сельскохозяйственного производства</t>
  </si>
  <si>
    <t>Субвенция на осуществление полномочий по составлению (изменению) списков кандидатов в присяжные заседатели федеральных судов общей юриспруденции в Российской Федерации</t>
  </si>
  <si>
    <t>Субвенция на 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</si>
  <si>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 xml:space="preserve">(муниципальным программным и непрограммным </t>
  </si>
  <si>
    <t>Проведение углубленного медицинского осмотра занимающихся на отделениях по видам спорта</t>
  </si>
  <si>
    <t xml:space="preserve">Субвенция на осуществление отдельных  государственных полномочий  Краснодарского края по организации оздоровления и отдыха детей 
</t>
  </si>
  <si>
    <t>72 2 00 69170</t>
  </si>
  <si>
    <t>72 2 00 69180</t>
  </si>
  <si>
    <t>72 2 00 69190</t>
  </si>
  <si>
    <t>72 2 00 69200</t>
  </si>
  <si>
    <t>Субвенция на 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</si>
  <si>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 xml:space="preserve">Предоставление субсидий муниципальным бюджетным, автономным учреждениям и иным некоммерческим организациям </t>
  </si>
  <si>
    <t>22 0 00 00000</t>
  </si>
  <si>
    <t>Муниципальная программа муниципального образования Тбилисский район "Развитие жилищно-коммунального хозяйства муниципального образования Тбилисский район"</t>
  </si>
  <si>
    <t>Формирование и продвижение экономического и инвестиционно привлекательного образа муниципального образования Тбилисский район</t>
  </si>
  <si>
    <t xml:space="preserve">Мероприятие по приобретению новогодних подарков </t>
  </si>
  <si>
    <t>Капитальный ремонт, ремонт и содержание автомобильных дорог общего пользования, проходящих вне населенных пунктов</t>
  </si>
  <si>
    <t>Исполняющий обязанности</t>
  </si>
  <si>
    <t>заместителя главы муниципального</t>
  </si>
  <si>
    <t>начальника финансового управления</t>
  </si>
  <si>
    <t>УТВЕРЖДЕНО</t>
  </si>
  <si>
    <t>решением Совета муниципального</t>
  </si>
  <si>
    <t>образования Тбилисский район</t>
  </si>
  <si>
    <t>99 9 00 10600</t>
  </si>
  <si>
    <t>Поддержка и развитие кубанского казачества в муниципальном образовании Тбилисский район</t>
  </si>
  <si>
    <t>Создание системы комплексного обеспечения безопасности жизнедеятельности</t>
  </si>
  <si>
    <t>74 1 00 10010</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</si>
  <si>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(краевой бюджет)</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</si>
  <si>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(софинансирование)</t>
  </si>
  <si>
    <t>Обеспечение функционирования персонифицированного финансирования дополнительного образования детей</t>
  </si>
  <si>
    <t>800</t>
  </si>
  <si>
    <t>Обеспечение условий для развития физической культуры и массового спорта в части оплаты труда инструкторов по спорту (краевой бюджет)</t>
  </si>
  <si>
    <t>Обеспечение условий для развития физической культуры и массового спорта в части оплаты труда инструкторов по спорту (софинансирование)</t>
  </si>
  <si>
    <t>Условно утвержденные расходы</t>
  </si>
  <si>
    <t>99 9 99 99999</t>
  </si>
  <si>
    <t>Реализация регионального проекта "Патриотическое воспитание граждан Российской Федерации"</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</si>
  <si>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</si>
  <si>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Государственная поддержка отрасли культуры (краевой бюджет)</t>
  </si>
  <si>
    <t>Государственная поддержка отрасли культуры (софинансирование)</t>
  </si>
  <si>
    <t>Субвенции на 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</si>
  <si>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Реализация мероприятия по обеспечению жильем молодых семей (краевой бюджет)</t>
  </si>
  <si>
    <t>Реализация мероприятия по обеспечению жильем молодых семей (софинансирование)</t>
  </si>
  <si>
    <t>(тыс.рублей)</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</si>
  <si>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(краевой бюджет)</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</si>
  <si>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(софинансирование)</t>
  </si>
  <si>
    <t>Субвенция на 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</si>
  <si>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Субвенция на осуществление отдельных государственных полномочий по обеспечению  детей сирот и детей, оставшихся без попечения родителей, лиц из числа детей сирот и детей, оставшихся без попечения родителей, жилыми помещениями</t>
  </si>
  <si>
    <t>Субвенция на 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</si>
  <si>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Субвенции на 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</si>
  <si>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Е.А. Клочкова</t>
  </si>
  <si>
    <t>Субвенции на 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 инвалидов (инвалидов), не являющихся обучающимися с ограниченными возможностями здоровья, получающих основное общее и среднее общее образование)</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</si>
  <si>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</si>
  <si>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Комплексы процессных мероприятий</t>
  </si>
  <si>
    <t>01 3 00 00000</t>
  </si>
  <si>
    <t>01 3 01 00000</t>
  </si>
  <si>
    <t>01 3 01 00590</t>
  </si>
  <si>
    <t>Комплекс процессных мероприятий "Функционирование системы образования Тбилисского района"</t>
  </si>
  <si>
    <t>01 3 01 10300</t>
  </si>
  <si>
    <t>01 3 01 10520</t>
  </si>
  <si>
    <t>01 3 01 R3032</t>
  </si>
  <si>
    <t>01 3 01 60710</t>
  </si>
  <si>
    <t>01 3 01 60820</t>
  </si>
  <si>
    <t xml:space="preserve">01 3 01 60820
</t>
  </si>
  <si>
    <t>01 3 01 60860</t>
  </si>
  <si>
    <t>01 3 01 62370</t>
  </si>
  <si>
    <t>01 3 EВ 00000</t>
  </si>
  <si>
    <t>01 3 EB 51790</t>
  </si>
  <si>
    <t>01 3 02 00000</t>
  </si>
  <si>
    <t>Комплекс процессных мероприятий "Обеспечение реализации муниципальной программы и прочие мероприятия в области образования"</t>
  </si>
  <si>
    <t>01 3 02 00190</t>
  </si>
  <si>
    <t>01 3 02 00590</t>
  </si>
  <si>
    <t>01 3 02 10010</t>
  </si>
  <si>
    <t>01 3 02 10300</t>
  </si>
  <si>
    <t>01 3 02 10400</t>
  </si>
  <si>
    <t>01 3 02 60860</t>
  </si>
  <si>
    <t>01 3 02 62500</t>
  </si>
  <si>
    <t>01 3 02 63540</t>
  </si>
  <si>
    <t>01 3 02 L3040</t>
  </si>
  <si>
    <t>01 3 02 S3550</t>
  </si>
  <si>
    <t xml:space="preserve">Комплексы процессных мероприятий </t>
  </si>
  <si>
    <t>Комплекс процессных мероприятий "Гармонизация межнациональных отношений и развитие национальных культур в муниципальном образовании Тбилисский район"</t>
  </si>
  <si>
    <t>02 3 01 10570</t>
  </si>
  <si>
    <t>Комплекс процессных мероприятий  "Государственные и профессиональные праздники, юбилейные и памятные даты, отмечаемые в муниципальном образовании Тбилисский район"</t>
  </si>
  <si>
    <t>02 3 02 00000</t>
  </si>
  <si>
    <t>02 3 02 10070</t>
  </si>
  <si>
    <t>Комплекс процессных мероприятий "Информатизация в муниципальном образовании Тбилисский район"</t>
  </si>
  <si>
    <t>02 3 03 00000</t>
  </si>
  <si>
    <t>02 3 03 10010</t>
  </si>
  <si>
    <t>03 3 00 00000</t>
  </si>
  <si>
    <t>Комплекс процессных мероприятий "Мероприятия по организации отдыха и оздоровления детей Тбилисского района в летний период"</t>
  </si>
  <si>
    <t>03 3 01 00000</t>
  </si>
  <si>
    <t>03 3 01 10170</t>
  </si>
  <si>
    <t>03 3 01 63110</t>
  </si>
  <si>
    <t>03 3 02 00000</t>
  </si>
  <si>
    <t>03 3 02 10280</t>
  </si>
  <si>
    <t xml:space="preserve">Комплекс процессных мероприятий "Организация и проведение социально значимых мероприятий, направленных на поддержку семьи и детей, укрепление семейных ценностей и традиций с определением категории детей" </t>
  </si>
  <si>
    <t>04 3 00 00000</t>
  </si>
  <si>
    <t>Комплекс процессных мероприятий "Строительство, реконструкция, капитальный ремонт, ремонт и содержание автомобильных дорог общего пользования местного значения, включенных в реестр имущества муниципального образования Тбилисский район"</t>
  </si>
  <si>
    <t>04 3 01 00000</t>
  </si>
  <si>
    <t>04 3 01 10550</t>
  </si>
  <si>
    <t>Комплекс процессных мероприятий «Многофункциональная спортивно-игровая площадка, расположенная по адресу: Краснодарский край, Тбилисский район, ст-ца Тбилисская, ул. Красная 224 «Г»</t>
  </si>
  <si>
    <t>04 3 07 00000</t>
  </si>
  <si>
    <t>04 3 07 10350</t>
  </si>
  <si>
    <t>05 3 00 00000</t>
  </si>
  <si>
    <t>Комплекс процессных мероприятий «Предоставление молодым семьям, участникам программы, социальных выплат на приобретение (строительство) жилья»</t>
  </si>
  <si>
    <t>05 3 01 00000</t>
  </si>
  <si>
    <t>05 3 01 L4970</t>
  </si>
  <si>
    <t>06 3 00 00000</t>
  </si>
  <si>
    <t>06 3 01 00000</t>
  </si>
  <si>
    <t>06 3 01 10210</t>
  </si>
  <si>
    <t>Комплекс процессных мероприятий "Финансовая поддержка субъектов малого и среднего предпринимательства и организаций, обеспечивающих инфраструктуру поддержки субъектов малого и среднего предпринимательства"</t>
  </si>
  <si>
    <t>06 3 02 00000</t>
  </si>
  <si>
    <t>06 3 02 00590</t>
  </si>
  <si>
    <t>Комплекс процессных мероприятий "Подготовка и проведение мероприятий в сфере экономического и инвестиционного развития района"</t>
  </si>
  <si>
    <t>07 3 00 00000</t>
  </si>
  <si>
    <t>07 3 01 00000</t>
  </si>
  <si>
    <t>07 3 01 10430</t>
  </si>
  <si>
    <t>08 3 00 00000</t>
  </si>
  <si>
    <t>Комплекс процессных мероприятий "Организация и проведение акций, семинаров, фестивалей, конкурсов и других мероприятий"</t>
  </si>
  <si>
    <t>08 3 01 00000</t>
  </si>
  <si>
    <t>08 3 01 10310</t>
  </si>
  <si>
    <t>08 3 01 10310</t>
  </si>
  <si>
    <t>Комплекс процессных мероприятий "Мероприятия, направленные на формирование здорового образа жизни молодежи"</t>
  </si>
  <si>
    <t>08 3 02 00000</t>
  </si>
  <si>
    <t>08 3 02 10310</t>
  </si>
  <si>
    <t>Комплекс процессных мероприятий "Реализация муниципальных функций в области молодежной политики муниципальными бюджетными, казенными учреждениями и органами исполнительной власти муниципального образования Тбилисский район"</t>
  </si>
  <si>
    <t>08 3 03 00000</t>
  </si>
  <si>
    <t>08 3 03 00590</t>
  </si>
  <si>
    <t>08 3 0300590</t>
  </si>
  <si>
    <t>08 3 03 00190</t>
  </si>
  <si>
    <t>Комплекс процессных мероприятий "Обеспечение деятельности муниципальных учреждений отраслей "Физическая культура и спорт", "Образование"</t>
  </si>
  <si>
    <t>09 3 00 00000</t>
  </si>
  <si>
    <t>09 3 01 00000</t>
  </si>
  <si>
    <t>09 3 01 00590</t>
  </si>
  <si>
    <t>09 3 01 10540</t>
  </si>
  <si>
    <t>09 3 01 60820</t>
  </si>
  <si>
    <t>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</si>
  <si>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09 3 01 S2820</t>
  </si>
  <si>
    <t>Комплекс процессных мероприятий "Реализация единого календарного плана физкультурных мероприятий и спортивных мероприятий муниципального образования Тбилисский район"</t>
  </si>
  <si>
    <t>09 3 02 00000</t>
  </si>
  <si>
    <t>09 3 02 10350</t>
  </si>
  <si>
    <t>09 3 03 00000</t>
  </si>
  <si>
    <t>Комплекс процессных мероприятий "Отдельные мероприятия по реализации муниципальной программы"</t>
  </si>
  <si>
    <t>09 3 03 00190</t>
  </si>
  <si>
    <t>10 3 00 00000</t>
  </si>
  <si>
    <t>Комплекс процессных мероприятий "Предупреждение и ликвидация чрезвычайных ситуаций, стихийных бедствий и их последствий в муниципальном образовании Тбилисский район"</t>
  </si>
  <si>
    <t>10 3 01 00000</t>
  </si>
  <si>
    <t>10 3 01 10140</t>
  </si>
  <si>
    <t>10 3 01 00590</t>
  </si>
  <si>
    <t>10 3 01 60070</t>
  </si>
  <si>
    <t>10 3 02 00000</t>
  </si>
  <si>
    <t>Комплекс процессных мероприятий "Укрепление правопорядка, профилактика правонарушений, усиление борьбы с преступностью в муниципальном образовании Тбилисский район"</t>
  </si>
  <si>
    <t>10 3 02 10420</t>
  </si>
  <si>
    <t>10 3 03 00000</t>
  </si>
  <si>
    <t xml:space="preserve">Комплекс процессных мероприятий "Создание системы комплексного обеспечения безопасности жизнедеятельности муниципального образования Тбилисский район"   </t>
  </si>
  <si>
    <t>10 3 03 10180</t>
  </si>
  <si>
    <t>Комплекс процессных мероприятий «Обеспечение пожарной безопасности в муниципальном образовании Тбилисский район»</t>
  </si>
  <si>
    <t>10 3 04 00000</t>
  </si>
  <si>
    <t>10 3 04 10190</t>
  </si>
  <si>
    <t>Комплекс процессных мероприятий «Профилактика терроризма и экстремизма в муниципальном образовании Тбилисский район»</t>
  </si>
  <si>
    <t>10 3 06 00000</t>
  </si>
  <si>
    <t>10 3 06 10390</t>
  </si>
  <si>
    <t>10 3 07 00000</t>
  </si>
  <si>
    <t>Комплекс процессных мероприятий «Проведение информационно-пропагандистского сопровождения антитеррористической деятельности на территории муниципального образования Тбилисский район»</t>
  </si>
  <si>
    <t>10 3 07 10200</t>
  </si>
  <si>
    <t>10 3 07 10310</t>
  </si>
  <si>
    <t>11 3 00 00000</t>
  </si>
  <si>
    <t>Комплекс процессных мероприятий "Руководство и управление в сфере культуры и искусства"</t>
  </si>
  <si>
    <t>11 3 01 00000</t>
  </si>
  <si>
    <t>11 3 01 00190</t>
  </si>
  <si>
    <t>Комплекс процессных мероприятий "Реализация дополнительных предпрофессиональных общеобразовательных программ в области искусств"</t>
  </si>
  <si>
    <t>11 3 02 00000</t>
  </si>
  <si>
    <t>11 3 02 00590</t>
  </si>
  <si>
    <t>11 3 02 60820</t>
  </si>
  <si>
    <t>11 3 03 00000</t>
  </si>
  <si>
    <t>Комплекс процессных мероприятий "Организация библиотечного обслуживания населения муниципального образования Тбилисский район"</t>
  </si>
  <si>
    <t>11 3 03 00590</t>
  </si>
  <si>
    <t>11 3 03 L5190</t>
  </si>
  <si>
    <t>Комплекс процессных мероприятий "Методическое обслуживание учреждений  культуры"</t>
  </si>
  <si>
    <t>11 3 04 00000</t>
  </si>
  <si>
    <t>11 3 04 00590</t>
  </si>
  <si>
    <t>11 3 05 00000</t>
  </si>
  <si>
    <t>Комплекс процессных мероприятий "Создание условий для организации досуга и культуры"</t>
  </si>
  <si>
    <t>11 3 05 00590</t>
  </si>
  <si>
    <t>Комплекс процессных мероприятий "Модернизация и техническое перевооружение котельных, работающих на неэффективных видах топлива"</t>
  </si>
  <si>
    <t>13 3 03 00000</t>
  </si>
  <si>
    <t>13 3 01 00000</t>
  </si>
  <si>
    <t>13 3 00 00000</t>
  </si>
  <si>
    <t>Услуги по энергосервисному контракту</t>
  </si>
  <si>
    <t>13 3 01 10450</t>
  </si>
  <si>
    <t>13 3 01 10240</t>
  </si>
  <si>
    <t>13 3 02 00000</t>
  </si>
  <si>
    <t>13 3 02 10090</t>
  </si>
  <si>
    <t>Мероприятия по предоставлению субсидий муниципальным унитарным предприятиям</t>
  </si>
  <si>
    <r>
      <t>Комплекс процессных мероприятий</t>
    </r>
    <r>
      <rPr>
        <b/>
        <sz val="16"/>
        <rFont val="Times New Roman"/>
        <family val="1"/>
        <charset val="204"/>
      </rPr>
      <t xml:space="preserve"> </t>
    </r>
    <r>
      <rPr>
        <sz val="16"/>
        <rFont val="Times New Roman"/>
        <family val="1"/>
        <charset val="204"/>
      </rPr>
      <t>«Субсидии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r>
  </si>
  <si>
    <t>Комплекс процессных мероприятий "Газификация хут.Екатеринославского Марьинского сельского поселения Тбилисского района"</t>
  </si>
  <si>
    <t>Комплекс процессных мероприятий «Оплата технического обслуживания  сетей газораспределения»</t>
  </si>
  <si>
    <t>13 3 04 00000</t>
  </si>
  <si>
    <t>13 3 04 10240</t>
  </si>
  <si>
    <t>15 3 00 00000</t>
  </si>
  <si>
    <t>Комплекс процессных мероприятий «Осуществление пассажирских перевозок по регулируемым тарифам по муниципальным городским и пригородным маршрутам регулярных перевозок»</t>
  </si>
  <si>
    <t>15 3 03 00000</t>
  </si>
  <si>
    <t>15 3 03 10220</t>
  </si>
  <si>
    <t>17 3 00 00000</t>
  </si>
  <si>
    <t>17 0 00 00000</t>
  </si>
  <si>
    <t>Комплекс процессных мероприятий "Обеспечение жилыми помещениями и защита жилищных прав  детей-сирот и детей, оставшихся без попечения родителей, и лиц из их числа"</t>
  </si>
  <si>
    <t>17 3 01 00000</t>
  </si>
  <si>
    <t>17 3 01 10230</t>
  </si>
  <si>
    <t>17 3 01 A0820</t>
  </si>
  <si>
    <t>17 3 01 R0820</t>
  </si>
  <si>
    <t>Комплекс процессных мероприятий "Социальная поддержка детей-сирот и детей, оставшихся без попечения родителей"</t>
  </si>
  <si>
    <t>17 3 02 00000</t>
  </si>
  <si>
    <t>17 3 02 10170</t>
  </si>
  <si>
    <t>17 3 02 69100</t>
  </si>
  <si>
    <t>17 3 02 69120</t>
  </si>
  <si>
    <t>17 3 02 69130</t>
  </si>
  <si>
    <t>18 3 00 00000</t>
  </si>
  <si>
    <t>Комплекс процессных мероприятий "Информационное обслуживание деятельности органов местного самоуправления в печатном периодическом издании"</t>
  </si>
  <si>
    <t>Комплекс процессных мероприятий "Информационное обслуживание деятельности органов местного самоуправления на радио"</t>
  </si>
  <si>
    <t>18 3 01 00000</t>
  </si>
  <si>
    <t>18 3 01 10360</t>
  </si>
  <si>
    <t>18 3 02 00000</t>
  </si>
  <si>
    <t>18 3 02 10360</t>
  </si>
  <si>
    <t>18 3 04 00000</t>
  </si>
  <si>
    <t>18 3 04 10360</t>
  </si>
  <si>
    <t>19 3 00 00000</t>
  </si>
  <si>
    <t>Комплекс процессных мероприятий "Выплаты субсидий  на развитие предпринимательства в АПК, улучшение материального положения жителей сельской местности"</t>
  </si>
  <si>
    <t>Комплекс процессных мероприятий "Информационное обслуживание деятельности органов местного самоуправления на телевидении"</t>
  </si>
  <si>
    <t>19 3 01 00000</t>
  </si>
  <si>
    <t>19 3 01 60910</t>
  </si>
  <si>
    <t>Комплекс процессных мероприятий "Организация мероприятий при осуществлении деятельности по обращению с животными без владельцев на территории муниципального образования Тбилисский район"</t>
  </si>
  <si>
    <t>19 3 02 00000</t>
  </si>
  <si>
    <t>19 3 02 61650</t>
  </si>
  <si>
    <t>Комплекс процессных мероприятий "Организация и проведение районных мероприятий в области агропромышленного комплекса"</t>
  </si>
  <si>
    <t>19 3 03 00000</t>
  </si>
  <si>
    <t>19 3 03 10480</t>
  </si>
  <si>
    <t>Комплекс процессных мероприятий "Проведение технической инвентаризации объектов недвижимости, в т. ч. бесхозяйного имущества, изготовление технических и кадастровых паспортов и другие расходы по управлению муниципальной собственностью"</t>
  </si>
  <si>
    <t>21 3 00 00000</t>
  </si>
  <si>
    <t>21 3 01 00000</t>
  </si>
  <si>
    <t>21 3 01 10100</t>
  </si>
  <si>
    <t>21 3 02 00000</t>
  </si>
  <si>
    <t>Комплекс процессных мероприятий "Проведение рыночной оценки объектов муниципальной собственности"</t>
  </si>
  <si>
    <t>21 3 02 10100</t>
  </si>
  <si>
    <t>21 3 03 00000</t>
  </si>
  <si>
    <t>Комплекс процессных мероприятий "Разработка, внедрение и сопровождение информационной системы учета муниципального имущества"</t>
  </si>
  <si>
    <t>21 3 03 10110</t>
  </si>
  <si>
    <t>Комплекс процессных мероприятий "Обеспечение деятельности отдела по управлению муниципальным имуществом администрации муниципального образования Тбилисский район"</t>
  </si>
  <si>
    <t>21 3 04 00000</t>
  </si>
  <si>
    <t>21 3 04 00190</t>
  </si>
  <si>
    <t>21 3 04 10010</t>
  </si>
  <si>
    <t>22 3 00 00000</t>
  </si>
  <si>
    <t>Комплекс процессных мероприятий «Субсидии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</si>
  <si>
    <t>22 3 02 00000</t>
  </si>
  <si>
    <t>22 3 02 10090</t>
  </si>
  <si>
    <t>Комплекс процессных мероприятий "Обращение с твердыми коммунальными отходами на территории муниципального образования Тбилисский район"</t>
  </si>
  <si>
    <t>22 3 03 00000</t>
  </si>
  <si>
    <t>Мероприятия по обустройству контейнерных площадок твердых коммунальных отходов</t>
  </si>
  <si>
    <t>Мероприятия по проведению рекультивации на полигоне временного хранения твердых коммунальных отходов</t>
  </si>
  <si>
    <t>22 3 03 10150</t>
  </si>
  <si>
    <t>22 3 03 10590</t>
  </si>
  <si>
    <t>72 2 00 69210</t>
  </si>
  <si>
    <t>Предоставление дополнительной меры социальной поддержки в виде единовременной денежной выплаты отдельным категориям граждан</t>
  </si>
  <si>
    <t>300</t>
  </si>
  <si>
    <t>Субвенция на 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</si>
  <si>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Утверждено на 2026 год</t>
  </si>
  <si>
    <t>Утверждено на 2027 год</t>
  </si>
  <si>
    <t>Мероприятия по газификации объектов</t>
  </si>
  <si>
    <t>13 3 03 10490</t>
  </si>
  <si>
    <t>Комплекс процессных мероприятий «Малобюджетный спортивный зал в шаговой доступности по адресу: Краснодарский край, Тбилисский район, село Ванновское, улица Гагарина 4А»</t>
  </si>
  <si>
    <t>Мероприятия в области физической культуры</t>
  </si>
  <si>
    <t>04 3 05 00000</t>
  </si>
  <si>
    <t>04 3 05 10340</t>
  </si>
  <si>
    <t>99 9 00 10080</t>
  </si>
  <si>
    <t>Приложение 10</t>
  </si>
  <si>
    <t>классификации расходов бюджетов на 2026 и 2027  годы</t>
  </si>
  <si>
    <t>Комплекс процессных мероприятий «Повышение предпринимательской культуры, популяризация предпринимательства и вовлечение экономически активного населения в предпринимательскую деятельность»</t>
  </si>
  <si>
    <t>Расходы на обеспечение деятельности (оказания услуг) муниципальными учреждениями - Муниципальное казенное учреждение "Служба по делам гражданской обороны и чрезвычайным ситуациям"</t>
  </si>
  <si>
    <t>от 26 декабря 2024 г. № 479</t>
  </si>
  <si>
    <t>Изменения +/-</t>
  </si>
  <si>
    <t xml:space="preserve">Субвенции на 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 </t>
  </si>
  <si>
    <t>Реализация мероприятий регионального проекта "Педагоги и наставники"</t>
  </si>
  <si>
    <t>01 3 Ю6 00000</t>
  </si>
  <si>
    <t>01 3 Ю6 51790</t>
  </si>
  <si>
    <t>01 3 Ю6 53032</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</si>
  <si>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 (краевой бюджет)</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</si>
  <si>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 (софинансирование)</t>
  </si>
  <si>
    <t>01 3 02 L3042</t>
  </si>
  <si>
    <t>Реализация мероприятий регионального проекта "Семейные ценности и инфраструктура культуры"</t>
  </si>
  <si>
    <t>11 3 Я5 00000</t>
  </si>
  <si>
    <t>11 3 Я5 55190</t>
  </si>
  <si>
    <t>Создание условий для организации досуга и обеспечение жителей поселения, городского округа услугами организаций культуры либо на создание условий для обеспечения поселений, входящих в состав муниципального района, услугами по организации досуга и услугами организаций культуры путем обеспечения доступности для инвалидов и других маломобильных групп населения зданий муниципальных учреждений культуры Краснодарского края и (или) муниципальных учреждений дополнительного образования детей (детских музыкальных школ, художественных школ, школ искусств, домов детского творчества) (краевой бюджет)</t>
  </si>
  <si>
    <t>Создание условий для организации досуга и обеспечение жителей поселения, городского округа услугами организаций культуры либо на создание условий для обеспечения поселений, входящих в состав муниципального района, услугами по организации досуга и услугами организаций культуры путем обеспечения доступности для инвалидов и других маломобильных групп населения зданий муниципальных учреждений культуры Краснодарского края и (или) муниципальных учреждений дополнительного образования детей (детских музыкальных школ, художественных школ, школ искусств, домов детского творчества) (софинансирование)</t>
  </si>
  <si>
    <t>11 3 05 S3310</t>
  </si>
  <si>
    <t>Обеспечение развития и укрепления материально- технической базы домов культуры в населенных пунктах с числом жителей до 50 тысяч человек (краевой бюджет)</t>
  </si>
  <si>
    <t>Обеспечение развития и укрепления материально- технической базы домов культуры в населенных пунктах с числом жителей до 50 тысяч человек (софинансирование)</t>
  </si>
  <si>
    <t>11 3 05 L4670</t>
  </si>
  <si>
    <t>к решению Совета муниципального</t>
  </si>
  <si>
    <t>«Приложение 10</t>
  </si>
  <si>
    <t xml:space="preserve"> ».</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</si>
  <si>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</si>
  <si>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01 3 Ю6 50500</t>
  </si>
  <si>
    <t>от 27 февраля 2027 г. № 497</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</si>
</sst>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8" x14ac:knownFonts="1">
    <font>
      <sz val="11"/>
      <color theme="1"/>
      <name val="Calibri"/>
      <family val="2"/>
      <scheme val="minor"/>
    </font>
    <font>
      <b/>
      <sz val="11"/>
      <color theme="1"/>
      <name val="Calibri"/>
      <family val="2"/>
      <charset val="204"/>
      <scheme val="minor"/>
    </font>
    <font>
      <sz val="16"/>
      <color theme="1"/>
      <name val="Times New Roman"/>
      <family val="1"/>
      <charset val="204"/>
    </font>
    <font>
      <b/>
      <sz val="16"/>
      <color theme="1"/>
      <name val="Times New Roman"/>
      <family val="1"/>
      <charset val="204"/>
    </font>
    <font>
      <sz val="16"/>
      <name val="Times New Roman"/>
      <family val="1"/>
      <charset val="204"/>
    </font>
    <font>
      <sz val="18"/>
      <color theme="1"/>
      <name val="Times New Roman"/>
      <family val="1"/>
      <charset val="204"/>
    </font>
    <font>
      <sz val="10"/>
      <name val="Arial Cyr"/>
      <charset val="204"/>
    </font>
    <font>
      <sz val="10"/>
      <name val="Arial"/>
      <family val="2"/>
      <charset val="204"/>
    </font>
    <font>
      <sz val="10"/>
      <name val="Arial"/>
      <family val="2"/>
    </font>
    <font>
      <b/>
      <sz val="18"/>
      <color theme="1"/>
      <name val="Times New Roman"/>
      <family val="1"/>
      <charset val="204"/>
    </font>
    <font>
      <sz val="15"/>
      <name val="Times New Roman"/>
      <family val="1"/>
      <charset val="204"/>
    </font>
    <font>
      <sz val="20"/>
      <color theme="1"/>
      <name val="Times New Roman"/>
      <family val="1"/>
      <charset val="204"/>
    </font>
    <font>
      <sz val="18"/>
      <name val="Times New Roman"/>
      <family val="1"/>
      <charset val="204"/>
    </font>
    <font>
      <b/>
      <sz val="15"/>
      <name val="Times New Roman"/>
      <family val="1"/>
      <charset val="204"/>
    </font>
    <font>
      <sz val="11"/>
      <color theme="1"/>
      <name val="Calibri"/>
      <family val="2"/>
      <scheme val="minor"/>
    </font>
    <font>
      <sz val="16"/>
      <color theme="1"/>
      <name val="Calibri"/>
      <family val="2"/>
      <scheme val="minor"/>
    </font>
    <font>
      <b/>
      <sz val="16"/>
      <name val="Times New Roman"/>
      <family val="1"/>
      <charset val="204"/>
    </font>
    <font>
      <sz val="18"/>
      <name val="Arial Cyr"/>
      <charset val="204"/>
    </font>
  </fonts>
  <fills count="4">
    <fill>
      <patternFill patternType="none"/>
    </fill>
    <fill>
      <patternFill patternType="gray125"/>
    </fill>
    <fill>
      <patternFill patternType="solid">
        <fgColor theme="0"/>
        <bgColor indexed="64"/>
      </patternFill>
    </fill>
    <fill>
      <patternFill patternType="solid">
        <fgColor rgb="FFFF00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s>
  <cellStyleXfs count="5">
    <xf numFmtId="0" fontId="0" fillId="0" borderId="0"/>
    <xf numFmtId="0" fontId="6" fillId="0" borderId="0"/>
    <xf numFmtId="0" fontId="7" fillId="0" borderId="0"/>
    <xf numFmtId="0" fontId="8" fillId="0" borderId="0"/>
    <xf numFmtId="0" fontId="14" fillId="0" borderId="0"/>
  </cellStyleXfs>
  <cellXfs count="191">
    <xf numFmtId="0" fontId="0" fillId="0" borderId="0" xfId="0"/>
    <xf numFmtId="0" fontId="1" fillId="0" borderId="0" xfId="0" applyFont="1"/>
    <xf numFmtId="0" fontId="0" fillId="3" borderId="0" xfId="0" applyFill="1"/>
    <xf numFmtId="0" fontId="2" fillId="2" borderId="1" xfId="0" applyFont="1" applyFill="1" applyBorder="1" applyAlignment="1">
      <alignment wrapText="1"/>
    </xf>
    <xf numFmtId="0" fontId="2" fillId="2" borderId="1" xfId="0" applyFont="1" applyFill="1" applyBorder="1" applyAlignment="1">
      <alignment horizontal="center" wrapText="1"/>
    </xf>
    <xf numFmtId="0" fontId="2" fillId="2" borderId="1" xfId="0" applyFont="1" applyFill="1" applyBorder="1"/>
    <xf numFmtId="49" fontId="2" fillId="0" borderId="0" xfId="0" applyNumberFormat="1" applyFont="1" applyBorder="1" applyAlignment="1">
      <alignment horizontal="left"/>
    </xf>
    <xf numFmtId="0" fontId="3" fillId="2" borderId="1" xfId="0" applyFont="1" applyFill="1" applyBorder="1" applyAlignment="1">
      <alignment vertical="center" wrapText="1"/>
    </xf>
    <xf numFmtId="0" fontId="2" fillId="2" borderId="6" xfId="0" applyFont="1" applyFill="1" applyBorder="1" applyAlignment="1">
      <alignment vertical="center" wrapText="1"/>
    </xf>
    <xf numFmtId="0" fontId="2" fillId="0" borderId="0" xfId="0" applyFont="1" applyAlignment="1">
      <alignment horizontal="left"/>
    </xf>
    <xf numFmtId="0" fontId="2" fillId="0" borderId="0" xfId="0" applyFont="1"/>
    <xf numFmtId="0" fontId="3" fillId="2" borderId="1" xfId="0" applyFont="1" applyFill="1" applyBorder="1" applyAlignment="1">
      <alignment horizontal="center" vertical="center"/>
    </xf>
    <xf numFmtId="0" fontId="3" fillId="2" borderId="1" xfId="0" applyFont="1" applyFill="1" applyBorder="1" applyAlignment="1">
      <alignment horizontal="left" vertical="center" wrapText="1"/>
    </xf>
    <xf numFmtId="0" fontId="3" fillId="2" borderId="1" xfId="0" applyFont="1" applyFill="1" applyBorder="1" applyAlignment="1">
      <alignment vertical="center"/>
    </xf>
    <xf numFmtId="0" fontId="4" fillId="0" borderId="1" xfId="0" applyFont="1" applyFill="1" applyBorder="1" applyAlignment="1">
      <alignment vertical="top" wrapText="1"/>
    </xf>
    <xf numFmtId="0" fontId="0" fillId="2" borderId="0" xfId="0" applyFill="1"/>
    <xf numFmtId="0" fontId="0" fillId="0" borderId="0" xfId="0" applyFill="1"/>
    <xf numFmtId="0" fontId="3" fillId="0" borderId="1" xfId="0" applyFont="1" applyFill="1" applyBorder="1" applyAlignment="1">
      <alignment horizontal="center" vertical="center"/>
    </xf>
    <xf numFmtId="0" fontId="3" fillId="0" borderId="1" xfId="0" applyFont="1" applyFill="1" applyBorder="1" applyAlignment="1">
      <alignment vertical="center" wrapText="1"/>
    </xf>
    <xf numFmtId="0" fontId="4" fillId="2" borderId="1" xfId="0" applyFont="1" applyFill="1" applyBorder="1" applyAlignment="1">
      <alignment horizontal="left" vertical="top" wrapText="1"/>
    </xf>
    <xf numFmtId="0" fontId="2" fillId="2" borderId="1" xfId="0" applyFont="1" applyFill="1" applyBorder="1" applyAlignment="1"/>
    <xf numFmtId="0" fontId="2" fillId="2" borderId="8" xfId="0" applyFont="1" applyFill="1" applyBorder="1" applyAlignment="1">
      <alignment vertical="center" wrapText="1"/>
    </xf>
    <xf numFmtId="0" fontId="2" fillId="2" borderId="5" xfId="0" applyFont="1" applyFill="1" applyBorder="1" applyAlignment="1">
      <alignment vertical="center"/>
    </xf>
    <xf numFmtId="0" fontId="3" fillId="0" borderId="1" xfId="0" applyFont="1" applyFill="1" applyBorder="1" applyAlignment="1">
      <alignment vertical="center"/>
    </xf>
    <xf numFmtId="0" fontId="2" fillId="2" borderId="8" xfId="0" applyFont="1" applyFill="1" applyBorder="1" applyAlignment="1">
      <alignment vertical="center"/>
    </xf>
    <xf numFmtId="0" fontId="4" fillId="2" borderId="1" xfId="1" applyFont="1" applyFill="1" applyBorder="1" applyAlignment="1">
      <alignment vertical="top" wrapText="1"/>
    </xf>
    <xf numFmtId="49" fontId="4" fillId="2" borderId="1" xfId="0" applyNumberFormat="1" applyFont="1" applyFill="1" applyBorder="1" applyAlignment="1">
      <alignment horizontal="center" vertical="center" wrapText="1"/>
    </xf>
    <xf numFmtId="0" fontId="4" fillId="2" borderId="1" xfId="1" applyFont="1" applyFill="1" applyBorder="1" applyAlignment="1">
      <alignment horizontal="left" vertical="top" wrapText="1"/>
    </xf>
    <xf numFmtId="0" fontId="2" fillId="2" borderId="1" xfId="0" applyFont="1" applyFill="1" applyBorder="1" applyAlignment="1">
      <alignment vertical="center" wrapText="1"/>
    </xf>
    <xf numFmtId="0" fontId="2" fillId="2" borderId="1" xfId="0" applyFont="1" applyFill="1" applyBorder="1" applyAlignment="1">
      <alignment horizontal="center"/>
    </xf>
    <xf numFmtId="0" fontId="2" fillId="2" borderId="1" xfId="0" applyFont="1" applyFill="1" applyBorder="1" applyAlignment="1">
      <alignment horizontal="left" vertical="center" wrapText="1"/>
    </xf>
    <xf numFmtId="0" fontId="2" fillId="2" borderId="3" xfId="0" applyFont="1" applyFill="1" applyBorder="1" applyAlignment="1">
      <alignment vertical="center" wrapText="1"/>
    </xf>
    <xf numFmtId="0" fontId="2" fillId="2" borderId="2" xfId="0" applyFont="1" applyFill="1" applyBorder="1" applyAlignment="1">
      <alignment horizontal="left" vertical="center" wrapText="1"/>
    </xf>
    <xf numFmtId="0" fontId="2" fillId="0" borderId="0" xfId="0" applyFont="1" applyFill="1"/>
    <xf numFmtId="0" fontId="2" fillId="2" borderId="0" xfId="0" applyFont="1" applyFill="1"/>
    <xf numFmtId="0" fontId="5" fillId="0" borderId="0" xfId="0" applyFont="1"/>
    <xf numFmtId="0" fontId="5" fillId="0" borderId="0" xfId="0" applyFont="1" applyAlignment="1">
      <alignment horizontal="left"/>
    </xf>
    <xf numFmtId="0" fontId="2" fillId="2" borderId="1" xfId="0" applyFont="1" applyFill="1" applyBorder="1" applyAlignment="1">
      <alignment vertical="center" wrapText="1"/>
    </xf>
    <xf numFmtId="0" fontId="5" fillId="0" borderId="0" xfId="0" applyFont="1" applyAlignment="1">
      <alignment horizontal="center"/>
    </xf>
    <xf numFmtId="0" fontId="2" fillId="2" borderId="1" xfId="0" applyFont="1" applyFill="1" applyBorder="1" applyAlignment="1">
      <alignment vertical="center" wrapText="1"/>
    </xf>
    <xf numFmtId="0" fontId="4" fillId="2" borderId="1" xfId="1" applyFont="1" applyFill="1" applyBorder="1" applyAlignment="1">
      <alignment horizontal="left" vertical="top" wrapText="1"/>
    </xf>
    <xf numFmtId="49" fontId="4" fillId="2" borderId="1" xfId="1" applyNumberFormat="1" applyFont="1" applyFill="1" applyBorder="1" applyAlignment="1">
      <alignment horizontal="center" wrapText="1"/>
    </xf>
    <xf numFmtId="0" fontId="5" fillId="0" borderId="0" xfId="0" applyFont="1" applyAlignment="1"/>
    <xf numFmtId="0" fontId="2" fillId="2" borderId="1" xfId="0" applyFont="1" applyFill="1" applyBorder="1" applyAlignment="1">
      <alignment vertical="center" wrapText="1"/>
    </xf>
    <xf numFmtId="0" fontId="10" fillId="2" borderId="1" xfId="0" applyFont="1" applyFill="1" applyBorder="1" applyAlignment="1">
      <alignment horizontal="left" vertical="top" wrapText="1"/>
    </xf>
    <xf numFmtId="49" fontId="10" fillId="2" borderId="1" xfId="0" applyNumberFormat="1" applyFont="1" applyFill="1" applyBorder="1" applyAlignment="1">
      <alignment horizontal="center" wrapText="1"/>
    </xf>
    <xf numFmtId="0" fontId="0" fillId="0" borderId="0" xfId="0" applyAlignment="1">
      <alignment horizontal="center"/>
    </xf>
    <xf numFmtId="0" fontId="2" fillId="2" borderId="1" xfId="0" applyFont="1" applyFill="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vertical="center"/>
    </xf>
    <xf numFmtId="0" fontId="3"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4" fillId="2" borderId="1" xfId="0" applyFont="1" applyFill="1" applyBorder="1" applyAlignment="1">
      <alignment vertical="top" wrapText="1"/>
    </xf>
    <xf numFmtId="0" fontId="10" fillId="2" borderId="1" xfId="0" applyFont="1" applyFill="1" applyBorder="1" applyAlignment="1">
      <alignment vertical="top" wrapText="1"/>
    </xf>
    <xf numFmtId="0" fontId="3" fillId="2" borderId="0" xfId="0" applyFont="1" applyFill="1" applyBorder="1" applyAlignment="1">
      <alignment vertical="center" wrapText="1"/>
    </xf>
    <xf numFmtId="0" fontId="3" fillId="2" borderId="0" xfId="0" applyFont="1" applyFill="1" applyBorder="1" applyAlignment="1">
      <alignment vertical="center"/>
    </xf>
    <xf numFmtId="0" fontId="0" fillId="0" borderId="0" xfId="0"/>
    <xf numFmtId="0" fontId="2" fillId="0" borderId="0" xfId="0" applyFont="1"/>
    <xf numFmtId="0" fontId="5" fillId="0" borderId="0" xfId="0" applyFont="1" applyAlignment="1">
      <alignment horizontal="right"/>
    </xf>
    <xf numFmtId="0" fontId="5" fillId="0" borderId="0" xfId="0" applyFont="1" applyAlignment="1"/>
    <xf numFmtId="0" fontId="2" fillId="2" borderId="2" xfId="0" applyFont="1" applyFill="1" applyBorder="1" applyAlignment="1">
      <alignment horizontal="center"/>
    </xf>
    <xf numFmtId="0" fontId="2" fillId="2" borderId="1" xfId="0" applyFont="1" applyFill="1" applyBorder="1" applyAlignment="1">
      <alignment horizontal="center"/>
    </xf>
    <xf numFmtId="0" fontId="2" fillId="2" borderId="2" xfId="0" applyFont="1" applyFill="1" applyBorder="1" applyAlignment="1">
      <alignment vertical="center" wrapText="1"/>
    </xf>
    <xf numFmtId="0" fontId="2" fillId="2" borderId="1" xfId="0" applyFont="1" applyFill="1" applyBorder="1" applyAlignment="1">
      <alignment horizontal="center"/>
    </xf>
    <xf numFmtId="0" fontId="2" fillId="2" borderId="1" xfId="0" applyFont="1" applyFill="1" applyBorder="1" applyAlignment="1">
      <alignment horizontal="left" vertical="center" wrapText="1"/>
    </xf>
    <xf numFmtId="0" fontId="3" fillId="2" borderId="3" xfId="0" applyFont="1" applyFill="1" applyBorder="1" applyAlignment="1">
      <alignment vertical="center" wrapText="1"/>
    </xf>
    <xf numFmtId="0" fontId="3" fillId="2" borderId="1" xfId="0" applyFont="1" applyFill="1" applyBorder="1"/>
    <xf numFmtId="0" fontId="3" fillId="2" borderId="3" xfId="0" applyFont="1" applyFill="1" applyBorder="1" applyAlignment="1">
      <alignment horizontal="center" vertical="center" wrapText="1"/>
    </xf>
    <xf numFmtId="0" fontId="2" fillId="0" borderId="1" xfId="0" applyFont="1" applyBorder="1" applyAlignment="1">
      <alignment horizontal="center"/>
    </xf>
    <xf numFmtId="49" fontId="4" fillId="2" borderId="1" xfId="0" applyNumberFormat="1" applyFont="1" applyFill="1" applyBorder="1" applyAlignment="1">
      <alignment horizontal="left" vertical="top" wrapText="1"/>
    </xf>
    <xf numFmtId="0" fontId="2" fillId="2" borderId="1" xfId="0" applyFont="1" applyFill="1" applyBorder="1" applyAlignment="1">
      <alignment horizontal="center"/>
    </xf>
    <xf numFmtId="0" fontId="2" fillId="2" borderId="3" xfId="0" applyFont="1" applyFill="1" applyBorder="1" applyAlignment="1">
      <alignment vertical="center" wrapText="1"/>
    </xf>
    <xf numFmtId="0" fontId="2" fillId="2" borderId="3" xfId="0" applyFont="1" applyFill="1" applyBorder="1" applyAlignment="1">
      <alignment horizontal="center"/>
    </xf>
    <xf numFmtId="49" fontId="10" fillId="2" borderId="1" xfId="1" applyNumberFormat="1" applyFont="1" applyFill="1" applyBorder="1" applyAlignment="1">
      <alignment horizont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2" xfId="0" applyFont="1" applyFill="1" applyBorder="1" applyAlignment="1">
      <alignment horizontal="center" vertical="center"/>
    </xf>
    <xf numFmtId="49" fontId="4" fillId="2" borderId="1" xfId="1"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10" fillId="0" borderId="1" xfId="0" applyFont="1" applyFill="1" applyBorder="1" applyAlignment="1">
      <alignment horizontal="left" vertical="top" wrapText="1"/>
    </xf>
    <xf numFmtId="0" fontId="13" fillId="0" borderId="1" xfId="0" applyFont="1" applyFill="1" applyBorder="1" applyAlignment="1">
      <alignment horizontal="left" vertical="top" wrapText="1"/>
    </xf>
    <xf numFmtId="49" fontId="4" fillId="0" borderId="1" xfId="0" applyNumberFormat="1" applyFont="1" applyFill="1" applyBorder="1" applyAlignment="1">
      <alignment horizontal="center" wrapText="1"/>
    </xf>
    <xf numFmtId="49" fontId="4" fillId="2" borderId="1" xfId="0" applyNumberFormat="1" applyFont="1" applyFill="1" applyBorder="1" applyAlignment="1">
      <alignment horizontal="center" wrapText="1"/>
    </xf>
    <xf numFmtId="0" fontId="4" fillId="0" borderId="1" xfId="0" applyFont="1" applyFill="1" applyBorder="1" applyAlignment="1">
      <alignment horizontal="left" vertical="top" wrapText="1"/>
    </xf>
    <xf numFmtId="49" fontId="10" fillId="0" borderId="1" xfId="1" applyNumberFormat="1" applyFont="1" applyFill="1" applyBorder="1" applyAlignment="1">
      <alignment horizontal="center" wrapText="1"/>
    </xf>
    <xf numFmtId="0" fontId="4" fillId="0" borderId="1" xfId="1" applyFont="1" applyFill="1" applyBorder="1" applyAlignment="1">
      <alignment vertical="top"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1" xfId="0" applyFont="1" applyFill="1" applyBorder="1" applyAlignment="1">
      <alignment horizontal="center"/>
    </xf>
    <xf numFmtId="0" fontId="10" fillId="2" borderId="1" xfId="1" applyFont="1" applyFill="1" applyBorder="1" applyAlignment="1">
      <alignment horizontal="left" vertical="top" wrapText="1"/>
    </xf>
    <xf numFmtId="0" fontId="10" fillId="2" borderId="1" xfId="1" applyFont="1" applyFill="1" applyBorder="1" applyAlignment="1">
      <alignment vertical="top" wrapText="1"/>
    </xf>
    <xf numFmtId="0" fontId="10" fillId="0" borderId="1" xfId="1" applyFont="1" applyFill="1" applyBorder="1" applyAlignment="1">
      <alignment horizontal="left" vertical="top" wrapText="1"/>
    </xf>
    <xf numFmtId="49" fontId="10" fillId="0" borderId="1" xfId="1" applyNumberFormat="1" applyFont="1" applyFill="1" applyBorder="1" applyAlignment="1">
      <alignment horizontal="center" wrapText="1"/>
    </xf>
    <xf numFmtId="49" fontId="4" fillId="2" borderId="1" xfId="1" applyNumberFormat="1" applyFont="1" applyFill="1" applyBorder="1" applyAlignment="1">
      <alignment horizontal="center" wrapText="1"/>
    </xf>
    <xf numFmtId="0" fontId="2" fillId="0" borderId="1" xfId="4" applyFont="1" applyFill="1" applyBorder="1" applyAlignment="1">
      <alignment vertical="center" wrapText="1"/>
    </xf>
    <xf numFmtId="49" fontId="4" fillId="2" borderId="1" xfId="1" applyNumberFormat="1" applyFont="1" applyFill="1" applyBorder="1" applyAlignment="1">
      <alignment horizontal="center" wrapText="1"/>
    </xf>
    <xf numFmtId="0" fontId="10" fillId="0" borderId="2" xfId="1" applyFont="1" applyBorder="1" applyAlignment="1">
      <alignment horizontal="center" wrapText="1"/>
    </xf>
    <xf numFmtId="49" fontId="10" fillId="2" borderId="1" xfId="1" applyNumberFormat="1" applyFont="1" applyFill="1" applyBorder="1" applyAlignment="1">
      <alignment horizontal="left" vertical="top" wrapText="1"/>
    </xf>
    <xf numFmtId="0" fontId="10" fillId="2" borderId="1" xfId="1" applyFont="1" applyFill="1" applyBorder="1" applyAlignment="1">
      <alignment vertical="top" wrapText="1"/>
    </xf>
    <xf numFmtId="0" fontId="10" fillId="0" borderId="1" xfId="1" applyFont="1" applyFill="1" applyBorder="1" applyAlignment="1">
      <alignment horizontal="left" vertical="top" wrapText="1"/>
    </xf>
    <xf numFmtId="49" fontId="10" fillId="2" borderId="1" xfId="1" applyNumberFormat="1" applyFont="1" applyFill="1" applyBorder="1" applyAlignment="1">
      <alignment horizontal="center" wrapText="1"/>
    </xf>
    <xf numFmtId="0" fontId="2" fillId="2" borderId="2" xfId="0" applyFont="1" applyFill="1" applyBorder="1"/>
    <xf numFmtId="164" fontId="3" fillId="0" borderId="1" xfId="0" applyNumberFormat="1" applyFont="1" applyBorder="1" applyAlignment="1">
      <alignment horizontal="center" vertical="center"/>
    </xf>
    <xf numFmtId="164" fontId="2" fillId="0" borderId="1" xfId="0" applyNumberFormat="1" applyFont="1" applyBorder="1" applyAlignment="1">
      <alignment horizontal="center" vertical="center"/>
    </xf>
    <xf numFmtId="0" fontId="5" fillId="0" borderId="0" xfId="0" applyFont="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xf>
    <xf numFmtId="0" fontId="2" fillId="2" borderId="1" xfId="0" applyFont="1" applyFill="1" applyBorder="1" applyAlignment="1">
      <alignment horizontal="center" vertical="center"/>
    </xf>
    <xf numFmtId="49" fontId="10" fillId="0" borderId="1" xfId="0" applyNumberFormat="1" applyFont="1" applyFill="1" applyBorder="1" applyAlignment="1">
      <alignment horizontal="center" wrapText="1"/>
    </xf>
    <xf numFmtId="0" fontId="4" fillId="0" borderId="1" xfId="1" applyFont="1" applyFill="1" applyBorder="1" applyAlignment="1">
      <alignment horizontal="left" vertical="top" wrapText="1"/>
    </xf>
    <xf numFmtId="0" fontId="2" fillId="2" borderId="1" xfId="0" applyFont="1" applyFill="1" applyBorder="1" applyAlignment="1">
      <alignment horizontal="center" vertical="center"/>
    </xf>
    <xf numFmtId="0" fontId="4" fillId="0" borderId="0" xfId="1" applyFont="1" applyAlignment="1">
      <alignment wrapText="1"/>
    </xf>
    <xf numFmtId="0" fontId="2" fillId="0" borderId="5" xfId="0" applyFont="1" applyFill="1" applyBorder="1" applyAlignment="1">
      <alignment horizontal="center" vertical="center" wrapText="1"/>
    </xf>
    <xf numFmtId="0" fontId="2" fillId="0" borderId="0" xfId="0" applyFont="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1" xfId="0" applyFont="1" applyFill="1" applyBorder="1" applyAlignment="1">
      <alignment horizontal="center"/>
    </xf>
    <xf numFmtId="0" fontId="10" fillId="0" borderId="0" xfId="0" applyFont="1"/>
    <xf numFmtId="0" fontId="2" fillId="0" borderId="1" xfId="0" applyFont="1" applyFill="1" applyBorder="1" applyAlignment="1">
      <alignment horizontal="center" vertical="center" wrapText="1"/>
    </xf>
    <xf numFmtId="49" fontId="4" fillId="2" borderId="2" xfId="0" applyNumberFormat="1" applyFont="1" applyFill="1" applyBorder="1" applyAlignment="1">
      <alignment horizontal="center" wrapText="1"/>
    </xf>
    <xf numFmtId="0" fontId="10" fillId="0" borderId="1" xfId="0" applyFont="1" applyFill="1" applyBorder="1" applyAlignment="1">
      <alignment vertical="top" wrapText="1"/>
    </xf>
    <xf numFmtId="0" fontId="2" fillId="2" borderId="1" xfId="0" applyFont="1" applyFill="1" applyBorder="1" applyAlignment="1">
      <alignment horizontal="center"/>
    </xf>
    <xf numFmtId="0" fontId="10" fillId="0" borderId="2" xfId="0" applyFont="1" applyBorder="1" applyAlignment="1">
      <alignment horizontal="center" wrapText="1"/>
    </xf>
    <xf numFmtId="49" fontId="10" fillId="2" borderId="1" xfId="0" applyNumberFormat="1" applyFont="1" applyFill="1" applyBorder="1" applyAlignment="1">
      <alignment vertical="top" wrapText="1"/>
    </xf>
    <xf numFmtId="164" fontId="10" fillId="2" borderId="1" xfId="0" applyNumberFormat="1" applyFont="1" applyFill="1" applyBorder="1" applyAlignment="1">
      <alignment horizontal="center" wrapText="1"/>
    </xf>
    <xf numFmtId="0" fontId="12" fillId="2" borderId="0" xfId="0" applyFont="1" applyFill="1" applyAlignment="1">
      <alignment horizontal="left" vertical="center"/>
    </xf>
    <xf numFmtId="0" fontId="2" fillId="2" borderId="5" xfId="0" applyFont="1" applyFill="1" applyBorder="1" applyAlignment="1">
      <alignment horizontal="center" vertical="center" wrapText="1"/>
    </xf>
    <xf numFmtId="164" fontId="2" fillId="2" borderId="1" xfId="0" applyNumberFormat="1" applyFont="1" applyFill="1" applyBorder="1" applyAlignment="1">
      <alignment horizontal="center" vertical="center"/>
    </xf>
    <xf numFmtId="164" fontId="3" fillId="2" borderId="1"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3" xfId="0" applyFont="1" applyFill="1" applyBorder="1" applyAlignment="1">
      <alignment vertical="center" wrapText="1"/>
    </xf>
    <xf numFmtId="0" fontId="13" fillId="2" borderId="1" xfId="0" applyFont="1" applyFill="1" applyBorder="1" applyAlignment="1">
      <alignment vertical="center" wrapText="1"/>
    </xf>
    <xf numFmtId="49" fontId="13" fillId="2" borderId="1" xfId="0" applyNumberFormat="1" applyFont="1" applyFill="1" applyBorder="1" applyAlignment="1">
      <alignment horizontal="center" vertical="center" wrapText="1"/>
    </xf>
    <xf numFmtId="0" fontId="2" fillId="2" borderId="1" xfId="0" applyFont="1" applyFill="1" applyBorder="1" applyAlignment="1">
      <alignment horizontal="center"/>
    </xf>
    <xf numFmtId="0" fontId="2" fillId="2" borderId="8" xfId="0" applyFont="1" applyFill="1" applyBorder="1"/>
    <xf numFmtId="49" fontId="4" fillId="2" borderId="5" xfId="0" applyNumberFormat="1" applyFont="1" applyFill="1" applyBorder="1" applyAlignment="1">
      <alignment horizontal="center" wrapText="1"/>
    </xf>
    <xf numFmtId="0" fontId="4" fillId="2" borderId="3" xfId="0" applyFont="1" applyFill="1" applyBorder="1" applyAlignment="1">
      <alignment vertical="top" wrapText="1"/>
    </xf>
    <xf numFmtId="0" fontId="4" fillId="2" borderId="2" xfId="0" applyFont="1" applyFill="1" applyBorder="1" applyAlignment="1">
      <alignment vertical="top" wrapText="1"/>
    </xf>
    <xf numFmtId="0" fontId="4" fillId="0" borderId="1" xfId="0" applyFont="1" applyBorder="1" applyAlignment="1">
      <alignment vertical="center" wrapText="1"/>
    </xf>
    <xf numFmtId="0" fontId="11" fillId="0" borderId="0" xfId="0" applyFont="1" applyAlignment="1">
      <alignment horizontal="left"/>
    </xf>
    <xf numFmtId="0" fontId="0" fillId="0" borderId="0" xfId="0" applyAlignment="1"/>
    <xf numFmtId="0" fontId="0" fillId="0" borderId="0" xfId="0" applyAlignment="1">
      <alignment horizontal="left"/>
    </xf>
    <xf numFmtId="0" fontId="2" fillId="2" borderId="1" xfId="0" applyFont="1" applyFill="1" applyBorder="1" applyAlignment="1">
      <alignment horizontal="center"/>
    </xf>
    <xf numFmtId="0" fontId="11" fillId="0" borderId="0" xfId="0" applyFont="1" applyAlignment="1">
      <alignment horizontal="left"/>
    </xf>
    <xf numFmtId="0" fontId="4" fillId="2" borderId="2" xfId="0" applyFont="1" applyFill="1" applyBorder="1" applyAlignment="1">
      <alignment horizontal="left" vertical="top" wrapText="1"/>
    </xf>
    <xf numFmtId="0" fontId="4" fillId="0" borderId="2" xfId="0" applyFont="1" applyFill="1" applyBorder="1" applyAlignment="1">
      <alignment horizontal="left" vertical="top" wrapText="1"/>
    </xf>
    <xf numFmtId="49" fontId="10" fillId="2" borderId="2" xfId="0" applyNumberFormat="1" applyFont="1" applyFill="1" applyBorder="1" applyAlignment="1">
      <alignment horizontal="center" wrapText="1"/>
    </xf>
    <xf numFmtId="49" fontId="10" fillId="0" borderId="2" xfId="0" applyNumberFormat="1" applyFont="1" applyFill="1" applyBorder="1" applyAlignment="1">
      <alignment horizontal="center" wrapText="1"/>
    </xf>
    <xf numFmtId="0" fontId="4" fillId="0" borderId="0" xfId="0" applyFont="1" applyFill="1" applyAlignment="1">
      <alignment horizontal="right"/>
    </xf>
    <xf numFmtId="0" fontId="5" fillId="0" borderId="0" xfId="0" applyFont="1" applyAlignment="1">
      <alignment horizontal="center"/>
    </xf>
    <xf numFmtId="0" fontId="0" fillId="0" borderId="0" xfId="0" applyAlignment="1">
      <alignment horizontal="center"/>
    </xf>
    <xf numFmtId="164" fontId="2" fillId="0" borderId="3" xfId="0" applyNumberFormat="1" applyFont="1" applyBorder="1" applyAlignment="1">
      <alignment horizontal="center" vertical="center"/>
    </xf>
    <xf numFmtId="0" fontId="0" fillId="0" borderId="2" xfId="0" applyBorder="1" applyAlignment="1">
      <alignment horizontal="center" vertical="center"/>
    </xf>
    <xf numFmtId="0" fontId="2" fillId="2" borderId="3" xfId="0" applyFont="1" applyFill="1" applyBorder="1" applyAlignment="1">
      <alignment vertical="center" wrapText="1"/>
    </xf>
    <xf numFmtId="0" fontId="2" fillId="2" borderId="4" xfId="0" applyFont="1" applyFill="1" applyBorder="1" applyAlignment="1">
      <alignment vertical="center" wrapText="1"/>
    </xf>
    <xf numFmtId="0" fontId="2" fillId="2" borderId="2" xfId="0" applyFont="1" applyFill="1" applyBorder="1" applyAlignment="1">
      <alignment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xf>
    <xf numFmtId="0" fontId="2" fillId="2" borderId="1" xfId="0" applyFont="1" applyFill="1" applyBorder="1" applyAlignment="1">
      <alignment horizontal="left" vertical="center" wrapText="1"/>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2" xfId="0" applyFont="1" applyFill="1" applyBorder="1" applyAlignment="1">
      <alignment horizontal="center" vertical="center"/>
    </xf>
    <xf numFmtId="164" fontId="2" fillId="2" borderId="3" xfId="0" applyNumberFormat="1" applyFont="1" applyFill="1" applyBorder="1" applyAlignment="1">
      <alignment horizontal="center" vertical="center"/>
    </xf>
    <xf numFmtId="0" fontId="5" fillId="0" borderId="0" xfId="0" applyFont="1" applyAlignment="1"/>
    <xf numFmtId="0" fontId="0" fillId="0" borderId="0" xfId="0" applyAlignment="1"/>
    <xf numFmtId="0" fontId="2" fillId="2" borderId="3" xfId="0" applyFont="1" applyFill="1" applyBorder="1" applyAlignment="1"/>
    <xf numFmtId="0" fontId="0" fillId="0" borderId="2" xfId="0" applyBorder="1" applyAlignment="1"/>
    <xf numFmtId="0" fontId="2" fillId="2" borderId="3" xfId="0" applyFont="1" applyFill="1" applyBorder="1" applyAlignment="1">
      <alignment horizontal="center" vertical="center" wrapText="1"/>
    </xf>
    <xf numFmtId="0" fontId="0" fillId="0" borderId="2" xfId="0" applyFont="1" applyBorder="1" applyAlignment="1">
      <alignment horizontal="center" vertical="center" wrapText="1"/>
    </xf>
    <xf numFmtId="0" fontId="2" fillId="2" borderId="3" xfId="0" applyFont="1" applyFill="1" applyBorder="1" applyAlignment="1">
      <alignment vertical="top" wrapText="1"/>
    </xf>
    <xf numFmtId="0" fontId="0" fillId="0" borderId="2" xfId="0" applyBorder="1" applyAlignment="1">
      <alignment vertical="top" wrapText="1"/>
    </xf>
    <xf numFmtId="0" fontId="2" fillId="2" borderId="3" xfId="0" applyFont="1" applyFill="1" applyBorder="1" applyAlignment="1">
      <alignment horizontal="left" vertical="center" wrapText="1"/>
    </xf>
    <xf numFmtId="0" fontId="2" fillId="2" borderId="2" xfId="0" applyFont="1" applyFill="1" applyBorder="1" applyAlignment="1">
      <alignment horizontal="left" vertical="center" wrapText="1"/>
    </xf>
    <xf numFmtId="0" fontId="15" fillId="0" borderId="2" xfId="0" applyFont="1" applyBorder="1" applyAlignment="1">
      <alignment vertical="center" wrapText="1"/>
    </xf>
    <xf numFmtId="0" fontId="5" fillId="0" borderId="0" xfId="0" applyFont="1" applyAlignment="1">
      <alignment horizontal="right"/>
    </xf>
    <xf numFmtId="49" fontId="12" fillId="0" borderId="0" xfId="0" applyNumberFormat="1" applyFont="1" applyAlignment="1">
      <alignment horizontal="left" vertical="center"/>
    </xf>
    <xf numFmtId="49" fontId="12" fillId="0" borderId="0" xfId="0" applyNumberFormat="1" applyFont="1" applyAlignment="1">
      <alignment horizontal="left"/>
    </xf>
    <xf numFmtId="0" fontId="17" fillId="0" borderId="0" xfId="0" applyFont="1" applyAlignment="1">
      <alignment horizontal="left"/>
    </xf>
    <xf numFmtId="0" fontId="12" fillId="0" borderId="0" xfId="0" applyFont="1" applyAlignment="1">
      <alignment horizontal="left"/>
    </xf>
    <xf numFmtId="0" fontId="11" fillId="0" borderId="0" xfId="0" applyFont="1" applyAlignment="1">
      <alignment horizontal="left"/>
    </xf>
    <xf numFmtId="0" fontId="0" fillId="0" borderId="0" xfId="0" applyAlignment="1">
      <alignment horizontal="left"/>
    </xf>
    <xf numFmtId="49" fontId="9" fillId="0" borderId="0" xfId="0" applyNumberFormat="1" applyFont="1" applyBorder="1" applyAlignment="1">
      <alignment horizontal="center"/>
    </xf>
    <xf numFmtId="0" fontId="9" fillId="0" borderId="0" xfId="0" applyFont="1" applyAlignment="1">
      <alignment horizontal="center"/>
    </xf>
  </cellXfs>
  <cellStyles count="5">
    <cellStyle name="Обычный" xfId="0" builtinId="0"/>
    <cellStyle name="Обычный 2" xfId="2"/>
    <cellStyle name="Обычный 3" xfId="3"/>
    <cellStyle name="Обычный 4" xfId="1"/>
    <cellStyle name="Обычный 5"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P448"/>
  <sheetViews>
    <sheetView tabSelected="1" view="pageBreakPreview" zoomScale="70" zoomScaleNormal="100" zoomScaleSheetLayoutView="70" workbookViewId="0">
      <selection activeCell="C6" sqref="C6"/>
    </sheetView>
  </sheetViews>
  <sheetFormatPr defaultRowHeight="14.4" x14ac:dyDescent="0.3"/>
  <cols>
    <col min="1" max="1" width="4" customWidth="1"/>
    <col min="2" max="2" width="5.88671875" customWidth="1"/>
    <col min="3" max="3" width="96" customWidth="1"/>
    <col min="4" max="4" width="28.44140625" customWidth="1"/>
    <col min="5" max="5" width="16" customWidth="1"/>
    <col min="6" max="6" width="11.6640625" hidden="1" customWidth="1"/>
    <col min="7" max="9" width="20.5546875" style="15" hidden="1" customWidth="1"/>
    <col min="10" max="11" width="20.5546875" style="15" customWidth="1"/>
    <col min="12" max="12" width="21.109375" hidden="1" customWidth="1"/>
    <col min="13" max="13" width="17.44140625" hidden="1" customWidth="1"/>
    <col min="14" max="14" width="18.44140625" hidden="1" customWidth="1"/>
    <col min="15" max="15" width="19.21875" customWidth="1"/>
    <col min="16" max="16" width="19.109375" customWidth="1"/>
  </cols>
  <sheetData>
    <row r="2" spans="1:16" s="59" customFormat="1" ht="22.8" x14ac:dyDescent="0.3">
      <c r="G2" s="15"/>
      <c r="H2" s="15"/>
      <c r="I2" s="183" t="s">
        <v>438</v>
      </c>
      <c r="J2" s="183"/>
      <c r="K2" s="183"/>
      <c r="L2" s="183"/>
      <c r="M2" s="183"/>
      <c r="N2" s="183"/>
      <c r="O2" s="172"/>
      <c r="P2" s="172"/>
    </row>
    <row r="3" spans="1:16" s="59" customFormat="1" ht="22.8" x14ac:dyDescent="0.4">
      <c r="G3" s="15"/>
      <c r="H3" s="15"/>
      <c r="I3" s="184" t="s">
        <v>461</v>
      </c>
      <c r="J3" s="184"/>
      <c r="K3" s="184"/>
      <c r="L3" s="185"/>
      <c r="M3" s="185"/>
      <c r="N3" s="185"/>
      <c r="O3" s="172"/>
      <c r="P3" s="172"/>
    </row>
    <row r="4" spans="1:16" s="59" customFormat="1" ht="22.8" x14ac:dyDescent="0.4">
      <c r="G4" s="15"/>
      <c r="H4" s="15"/>
      <c r="I4" s="186" t="s">
        <v>187</v>
      </c>
      <c r="J4" s="186"/>
      <c r="K4" s="186"/>
      <c r="L4" s="185"/>
      <c r="M4" s="185"/>
      <c r="N4" s="185"/>
      <c r="O4" s="172"/>
      <c r="P4" s="172"/>
    </row>
    <row r="5" spans="1:16" s="59" customFormat="1" ht="22.8" x14ac:dyDescent="0.4">
      <c r="G5" s="15"/>
      <c r="H5" s="15"/>
      <c r="I5" s="186" t="s">
        <v>466</v>
      </c>
      <c r="J5" s="186"/>
      <c r="K5" s="186"/>
      <c r="L5" s="185"/>
      <c r="M5" s="185"/>
      <c r="N5" s="185"/>
      <c r="O5" s="172"/>
      <c r="P5" s="172"/>
    </row>
    <row r="6" spans="1:16" s="59" customFormat="1" x14ac:dyDescent="0.3">
      <c r="G6" s="15"/>
      <c r="H6" s="15"/>
      <c r="I6" s="15"/>
      <c r="J6" s="15"/>
      <c r="K6" s="15"/>
    </row>
    <row r="7" spans="1:16" s="59" customFormat="1" x14ac:dyDescent="0.3">
      <c r="G7" s="15"/>
      <c r="H7" s="15"/>
      <c r="I7" s="15"/>
      <c r="J7" s="15"/>
      <c r="K7" s="15"/>
    </row>
    <row r="8" spans="1:16" s="59" customFormat="1" ht="26.4" customHeight="1" x14ac:dyDescent="0.45">
      <c r="E8" s="146"/>
      <c r="F8" s="146"/>
      <c r="G8" s="147"/>
      <c r="H8" s="147"/>
      <c r="I8" s="187" t="s">
        <v>462</v>
      </c>
      <c r="J8" s="187"/>
      <c r="K8" s="187"/>
      <c r="L8" s="187"/>
      <c r="M8" s="172"/>
      <c r="N8" s="172"/>
      <c r="O8" s="172"/>
      <c r="P8" s="172"/>
    </row>
    <row r="9" spans="1:16" s="59" customFormat="1" ht="26.4" customHeight="1" x14ac:dyDescent="0.45">
      <c r="E9" s="146"/>
      <c r="F9" s="148"/>
      <c r="G9" s="132"/>
      <c r="H9" s="132"/>
      <c r="I9" s="146"/>
      <c r="J9" s="150"/>
      <c r="K9" s="150"/>
      <c r="L9" s="148"/>
      <c r="M9" s="132"/>
      <c r="N9" s="132"/>
    </row>
    <row r="10" spans="1:16" s="59" customFormat="1" ht="27" customHeight="1" x14ac:dyDescent="0.45">
      <c r="E10" s="146"/>
      <c r="F10" s="146"/>
      <c r="G10" s="147"/>
      <c r="H10" s="147"/>
      <c r="I10" s="187" t="s">
        <v>185</v>
      </c>
      <c r="J10" s="187"/>
      <c r="K10" s="187"/>
      <c r="L10" s="187"/>
      <c r="M10" s="172"/>
      <c r="N10" s="172"/>
      <c r="O10" s="172"/>
      <c r="P10" s="172"/>
    </row>
    <row r="11" spans="1:16" s="59" customFormat="1" ht="23.4" customHeight="1" x14ac:dyDescent="0.45">
      <c r="E11" s="146"/>
      <c r="F11" s="148"/>
      <c r="G11" s="147"/>
      <c r="H11" s="147"/>
      <c r="I11" s="187" t="s">
        <v>186</v>
      </c>
      <c r="J11" s="187"/>
      <c r="K11" s="187"/>
      <c r="L11" s="188"/>
      <c r="M11" s="172"/>
      <c r="N11" s="172"/>
      <c r="O11" s="172"/>
      <c r="P11" s="172"/>
    </row>
    <row r="12" spans="1:16" s="59" customFormat="1" ht="24.6" customHeight="1" x14ac:dyDescent="0.45">
      <c r="E12" s="146"/>
      <c r="F12" s="148"/>
      <c r="G12" s="147"/>
      <c r="H12" s="147"/>
      <c r="I12" s="187" t="s">
        <v>187</v>
      </c>
      <c r="J12" s="187"/>
      <c r="K12" s="187"/>
      <c r="L12" s="188"/>
      <c r="M12" s="172"/>
      <c r="N12" s="172"/>
      <c r="O12" s="172"/>
      <c r="P12" s="172"/>
    </row>
    <row r="13" spans="1:16" s="59" customFormat="1" ht="24.6" customHeight="1" x14ac:dyDescent="0.45">
      <c r="E13" s="146"/>
      <c r="F13" s="148"/>
      <c r="G13" s="147"/>
      <c r="H13" s="147"/>
      <c r="I13" s="187" t="s">
        <v>442</v>
      </c>
      <c r="J13" s="187"/>
      <c r="K13" s="187"/>
      <c r="L13" s="188"/>
      <c r="M13" s="172"/>
      <c r="N13" s="172"/>
      <c r="O13" s="172"/>
      <c r="P13" s="172"/>
    </row>
    <row r="14" spans="1:16" s="59" customFormat="1" ht="8.4" customHeight="1" x14ac:dyDescent="0.3">
      <c r="G14" s="15"/>
      <c r="H14" s="15"/>
      <c r="I14" s="15"/>
      <c r="J14" s="15"/>
      <c r="K14" s="15"/>
    </row>
    <row r="15" spans="1:16" ht="22.8" x14ac:dyDescent="0.4">
      <c r="A15" s="10"/>
      <c r="B15" s="35"/>
      <c r="C15" s="36"/>
      <c r="D15" s="46"/>
      <c r="E15" s="156"/>
      <c r="F15" s="156"/>
    </row>
    <row r="16" spans="1:16" ht="4.5" customHeight="1" x14ac:dyDescent="0.4">
      <c r="A16" s="10"/>
      <c r="B16" s="35"/>
      <c r="C16" s="36"/>
      <c r="D16" s="38"/>
      <c r="E16" s="156"/>
      <c r="F16" s="157"/>
    </row>
    <row r="17" spans="1:16" ht="23.4" customHeight="1" x14ac:dyDescent="0.4">
      <c r="A17" s="10"/>
      <c r="B17" s="189" t="s">
        <v>139</v>
      </c>
      <c r="C17" s="189"/>
      <c r="D17" s="189"/>
      <c r="E17" s="189"/>
      <c r="F17" s="189"/>
      <c r="G17" s="172"/>
      <c r="H17" s="172"/>
      <c r="I17" s="172"/>
      <c r="J17" s="172"/>
      <c r="K17" s="172"/>
      <c r="L17" s="172"/>
      <c r="M17" s="172"/>
      <c r="N17" s="172"/>
      <c r="O17" s="172"/>
      <c r="P17" s="172"/>
    </row>
    <row r="18" spans="1:16" ht="14.4" hidden="1" customHeight="1" x14ac:dyDescent="0.4">
      <c r="A18" s="10"/>
    </row>
    <row r="19" spans="1:16" ht="22.8" x14ac:dyDescent="0.4">
      <c r="A19" s="10"/>
      <c r="B19" s="189" t="s">
        <v>140</v>
      </c>
      <c r="C19" s="189"/>
      <c r="D19" s="189"/>
      <c r="E19" s="189"/>
      <c r="F19" s="189"/>
      <c r="G19" s="172"/>
      <c r="H19" s="172"/>
      <c r="I19" s="172"/>
      <c r="J19" s="172"/>
      <c r="K19" s="172"/>
      <c r="L19" s="172"/>
      <c r="M19" s="172"/>
      <c r="N19" s="172"/>
      <c r="O19" s="172"/>
      <c r="P19" s="172"/>
    </row>
    <row r="20" spans="1:16" ht="22.8" x14ac:dyDescent="0.4">
      <c r="A20" s="10"/>
      <c r="B20" s="189" t="s">
        <v>168</v>
      </c>
      <c r="C20" s="172"/>
      <c r="D20" s="172"/>
      <c r="E20" s="172"/>
      <c r="F20" s="172"/>
      <c r="G20" s="172"/>
      <c r="H20" s="172"/>
      <c r="I20" s="172"/>
      <c r="J20" s="172"/>
      <c r="K20" s="172"/>
      <c r="L20" s="172"/>
      <c r="M20" s="172"/>
      <c r="N20" s="172"/>
      <c r="O20" s="172"/>
      <c r="P20" s="172"/>
    </row>
    <row r="21" spans="1:16" ht="22.8" x14ac:dyDescent="0.4">
      <c r="A21" s="10"/>
      <c r="B21" s="190" t="s">
        <v>141</v>
      </c>
      <c r="C21" s="190"/>
      <c r="D21" s="190"/>
      <c r="E21" s="190"/>
      <c r="F21" s="190"/>
      <c r="G21" s="172"/>
      <c r="H21" s="172"/>
      <c r="I21" s="172"/>
      <c r="J21" s="172"/>
      <c r="K21" s="172"/>
      <c r="L21" s="172"/>
      <c r="M21" s="172"/>
      <c r="N21" s="172"/>
      <c r="O21" s="172"/>
      <c r="P21" s="172"/>
    </row>
    <row r="22" spans="1:16" ht="22.8" x14ac:dyDescent="0.4">
      <c r="A22" s="10"/>
      <c r="B22" s="189" t="s">
        <v>439</v>
      </c>
      <c r="C22" s="189"/>
      <c r="D22" s="189"/>
      <c r="E22" s="189"/>
      <c r="F22" s="189"/>
      <c r="G22" s="172"/>
      <c r="H22" s="172"/>
      <c r="I22" s="172"/>
      <c r="J22" s="172"/>
      <c r="K22" s="172"/>
      <c r="L22" s="172"/>
      <c r="M22" s="172"/>
      <c r="N22" s="172"/>
      <c r="O22" s="172"/>
      <c r="P22" s="172"/>
    </row>
    <row r="23" spans="1:16" ht="15" customHeight="1" x14ac:dyDescent="0.4">
      <c r="A23" s="10"/>
      <c r="B23" s="10"/>
      <c r="C23" s="9"/>
      <c r="D23" s="6"/>
      <c r="E23" s="6"/>
      <c r="F23" s="6"/>
    </row>
    <row r="24" spans="1:16" ht="18.75" customHeight="1" x14ac:dyDescent="0.4">
      <c r="A24" s="10"/>
      <c r="B24" s="10"/>
      <c r="C24" s="9"/>
      <c r="D24" s="10"/>
      <c r="E24" s="9"/>
      <c r="F24" s="9"/>
      <c r="L24" s="119"/>
      <c r="N24" s="119"/>
      <c r="P24" s="119" t="s">
        <v>207</v>
      </c>
    </row>
    <row r="25" spans="1:16" ht="61.2" customHeight="1" x14ac:dyDescent="0.4">
      <c r="A25" s="10"/>
      <c r="B25" s="4" t="s">
        <v>0</v>
      </c>
      <c r="C25" s="116" t="s">
        <v>1</v>
      </c>
      <c r="D25" s="116" t="s">
        <v>2</v>
      </c>
      <c r="E25" s="116" t="s">
        <v>3</v>
      </c>
      <c r="F25" s="29" t="s">
        <v>17</v>
      </c>
      <c r="G25" s="133" t="s">
        <v>429</v>
      </c>
      <c r="H25" s="133" t="s">
        <v>443</v>
      </c>
      <c r="I25" s="133" t="s">
        <v>429</v>
      </c>
      <c r="J25" s="133" t="s">
        <v>443</v>
      </c>
      <c r="K25" s="133" t="s">
        <v>429</v>
      </c>
      <c r="L25" s="118" t="s">
        <v>430</v>
      </c>
      <c r="M25" s="133" t="s">
        <v>443</v>
      </c>
      <c r="N25" s="118" t="s">
        <v>430</v>
      </c>
      <c r="O25" s="133" t="s">
        <v>443</v>
      </c>
      <c r="P25" s="118" t="s">
        <v>430</v>
      </c>
    </row>
    <row r="26" spans="1:16" ht="21" x14ac:dyDescent="0.4">
      <c r="A26" s="10"/>
      <c r="B26" s="29">
        <v>1</v>
      </c>
      <c r="C26" s="29">
        <v>2</v>
      </c>
      <c r="D26" s="29">
        <v>3</v>
      </c>
      <c r="E26" s="29">
        <v>4</v>
      </c>
      <c r="F26" s="29"/>
      <c r="G26" s="128">
        <v>5</v>
      </c>
      <c r="H26" s="140">
        <v>5</v>
      </c>
      <c r="I26" s="140">
        <v>6</v>
      </c>
      <c r="J26" s="149">
        <v>5</v>
      </c>
      <c r="K26" s="149">
        <v>6</v>
      </c>
      <c r="L26" s="71">
        <v>5</v>
      </c>
      <c r="M26" s="71">
        <v>7</v>
      </c>
      <c r="N26" s="71">
        <v>8</v>
      </c>
      <c r="O26" s="71">
        <v>7</v>
      </c>
      <c r="P26" s="71">
        <v>8</v>
      </c>
    </row>
    <row r="27" spans="1:16" ht="54.6" customHeight="1" x14ac:dyDescent="0.4">
      <c r="A27" s="10"/>
      <c r="B27" s="11">
        <v>1</v>
      </c>
      <c r="C27" s="7" t="s">
        <v>143</v>
      </c>
      <c r="D27" s="11" t="s">
        <v>4</v>
      </c>
      <c r="E27" s="11"/>
      <c r="F27" s="13"/>
      <c r="G27" s="135">
        <f>G28</f>
        <v>1069509.8</v>
      </c>
      <c r="H27" s="135">
        <f>H28</f>
        <v>44873.4</v>
      </c>
      <c r="I27" s="135">
        <f>G27+H27</f>
        <v>1114383.2</v>
      </c>
      <c r="J27" s="135">
        <f>J28</f>
        <v>1093.7</v>
      </c>
      <c r="K27" s="135">
        <f>I27+J27</f>
        <v>1115476.8999999999</v>
      </c>
      <c r="L27" s="108">
        <f>L28</f>
        <v>1050748.0999999999</v>
      </c>
      <c r="M27" s="108">
        <f>M28</f>
        <v>95340.6</v>
      </c>
      <c r="N27" s="108">
        <f>L27+M27</f>
        <v>1146088.7</v>
      </c>
      <c r="O27" s="108">
        <f>O28</f>
        <v>1093.6999999999996</v>
      </c>
      <c r="P27" s="108">
        <f>N27+O27</f>
        <v>1147182.3999999999</v>
      </c>
    </row>
    <row r="28" spans="1:16" s="59" customFormat="1" ht="39" customHeight="1" x14ac:dyDescent="0.4">
      <c r="A28" s="60"/>
      <c r="B28" s="11"/>
      <c r="C28" s="49" t="s">
        <v>217</v>
      </c>
      <c r="D28" s="121" t="s">
        <v>218</v>
      </c>
      <c r="E28" s="11"/>
      <c r="F28" s="13"/>
      <c r="G28" s="134">
        <f>G29+G63</f>
        <v>1069509.8</v>
      </c>
      <c r="H28" s="134">
        <f>H29+H63</f>
        <v>44873.4</v>
      </c>
      <c r="I28" s="134">
        <f>G28+H28</f>
        <v>1114383.2</v>
      </c>
      <c r="J28" s="134">
        <f>J29+J63</f>
        <v>1093.7</v>
      </c>
      <c r="K28" s="134">
        <f>I28+J28</f>
        <v>1115476.8999999999</v>
      </c>
      <c r="L28" s="109">
        <f>L29+L63</f>
        <v>1050748.0999999999</v>
      </c>
      <c r="M28" s="109">
        <f>M29+M63</f>
        <v>95340.6</v>
      </c>
      <c r="N28" s="109">
        <f t="shared" ref="N28:P102" si="0">L28+M28</f>
        <v>1146088.7</v>
      </c>
      <c r="O28" s="109">
        <f>O29+O63</f>
        <v>1093.6999999999996</v>
      </c>
      <c r="P28" s="109">
        <f t="shared" si="0"/>
        <v>1147182.3999999999</v>
      </c>
    </row>
    <row r="29" spans="1:16" ht="57" customHeight="1" x14ac:dyDescent="0.4">
      <c r="A29" s="10"/>
      <c r="B29" s="29"/>
      <c r="C29" s="28" t="s">
        <v>221</v>
      </c>
      <c r="D29" s="78" t="s">
        <v>219</v>
      </c>
      <c r="E29" s="78"/>
      <c r="F29" s="50"/>
      <c r="G29" s="134">
        <f>G30+G34+G44+G51+G36+G41+G48+G39+G53</f>
        <v>973696.6</v>
      </c>
      <c r="H29" s="134">
        <f>H30+H34+H44+H51+H36+H41+H48+H39+H53+H56</f>
        <v>48818.000000000007</v>
      </c>
      <c r="I29" s="134">
        <f t="shared" ref="I29:K98" si="1">G29+H29</f>
        <v>1022514.6</v>
      </c>
      <c r="J29" s="134">
        <f>J30+J34+J44+J51+J36+J41+J48+J39+J53+J56</f>
        <v>1093.7</v>
      </c>
      <c r="K29" s="134">
        <f t="shared" si="1"/>
        <v>1023608.2999999999</v>
      </c>
      <c r="L29" s="109">
        <f>L30+L34+L44+L51+L36+L41+L48+L39+L53</f>
        <v>986469.29999999993</v>
      </c>
      <c r="M29" s="134">
        <f>M30+M34+M44+M51+M36+M41+M48+M39+M53+M56</f>
        <v>68207.8</v>
      </c>
      <c r="N29" s="109">
        <f t="shared" si="0"/>
        <v>1054677.0999999999</v>
      </c>
      <c r="O29" s="134">
        <f>O30+O34+O44+O51+O36+O41+O48+O39+O53+O56</f>
        <v>1093.5999999999997</v>
      </c>
      <c r="P29" s="109">
        <f t="shared" si="0"/>
        <v>1055770.7</v>
      </c>
    </row>
    <row r="30" spans="1:16" ht="55.2" customHeight="1" x14ac:dyDescent="0.4">
      <c r="A30" s="10"/>
      <c r="B30" s="5"/>
      <c r="C30" s="39" t="s">
        <v>39</v>
      </c>
      <c r="D30" s="78" t="s">
        <v>220</v>
      </c>
      <c r="E30" s="78"/>
      <c r="F30" s="50"/>
      <c r="G30" s="134">
        <f>G31+G32+G33</f>
        <v>256622.8</v>
      </c>
      <c r="H30" s="134">
        <f>H31+H32+H33</f>
        <v>0</v>
      </c>
      <c r="I30" s="134">
        <f t="shared" si="1"/>
        <v>256622.8</v>
      </c>
      <c r="J30" s="134">
        <f>J31+J32+J33</f>
        <v>5203</v>
      </c>
      <c r="K30" s="134">
        <f t="shared" si="1"/>
        <v>261825.8</v>
      </c>
      <c r="L30" s="109">
        <f>L31+L32+L33</f>
        <v>257299</v>
      </c>
      <c r="M30" s="109">
        <f>M31+M32+M33</f>
        <v>0</v>
      </c>
      <c r="N30" s="109">
        <f t="shared" si="0"/>
        <v>257299</v>
      </c>
      <c r="O30" s="109">
        <f>O31+O32+O33</f>
        <v>5203</v>
      </c>
      <c r="P30" s="109">
        <f t="shared" si="0"/>
        <v>262502</v>
      </c>
    </row>
    <row r="31" spans="1:16" ht="21" x14ac:dyDescent="0.4">
      <c r="A31" s="10"/>
      <c r="B31" s="165"/>
      <c r="C31" s="160" t="s">
        <v>5</v>
      </c>
      <c r="D31" s="167" t="s">
        <v>220</v>
      </c>
      <c r="E31" s="167">
        <v>600</v>
      </c>
      <c r="F31" s="50">
        <v>1</v>
      </c>
      <c r="G31" s="134">
        <v>87442.7</v>
      </c>
      <c r="H31" s="134"/>
      <c r="I31" s="134">
        <f t="shared" si="1"/>
        <v>87442.7</v>
      </c>
      <c r="J31" s="134"/>
      <c r="K31" s="134">
        <f t="shared" si="1"/>
        <v>87442.7</v>
      </c>
      <c r="L31" s="109">
        <v>87442.7</v>
      </c>
      <c r="M31" s="109"/>
      <c r="N31" s="109">
        <f t="shared" si="0"/>
        <v>87442.7</v>
      </c>
      <c r="O31" s="109"/>
      <c r="P31" s="109">
        <f t="shared" si="0"/>
        <v>87442.7</v>
      </c>
    </row>
    <row r="32" spans="1:16" ht="21" x14ac:dyDescent="0.4">
      <c r="A32" s="10"/>
      <c r="B32" s="165"/>
      <c r="C32" s="161"/>
      <c r="D32" s="168"/>
      <c r="E32" s="168"/>
      <c r="F32" s="50">
        <v>2</v>
      </c>
      <c r="G32" s="134">
        <v>120190.1</v>
      </c>
      <c r="H32" s="134"/>
      <c r="I32" s="134">
        <f t="shared" si="1"/>
        <v>120190.1</v>
      </c>
      <c r="J32" s="134"/>
      <c r="K32" s="134">
        <f t="shared" si="1"/>
        <v>120190.1</v>
      </c>
      <c r="L32" s="109">
        <v>120190.1</v>
      </c>
      <c r="M32" s="109"/>
      <c r="N32" s="109">
        <f t="shared" si="0"/>
        <v>120190.1</v>
      </c>
      <c r="O32" s="109"/>
      <c r="P32" s="109">
        <f t="shared" si="0"/>
        <v>120190.1</v>
      </c>
    </row>
    <row r="33" spans="1:16" ht="19.95" customHeight="1" x14ac:dyDescent="0.4">
      <c r="A33" s="10"/>
      <c r="B33" s="165"/>
      <c r="C33" s="162"/>
      <c r="D33" s="169"/>
      <c r="E33" s="169"/>
      <c r="F33" s="50">
        <v>3</v>
      </c>
      <c r="G33" s="134">
        <v>48990</v>
      </c>
      <c r="H33" s="134"/>
      <c r="I33" s="134">
        <f t="shared" si="1"/>
        <v>48990</v>
      </c>
      <c r="J33" s="134">
        <v>5203</v>
      </c>
      <c r="K33" s="134">
        <f t="shared" si="1"/>
        <v>54193</v>
      </c>
      <c r="L33" s="109">
        <v>49666.2</v>
      </c>
      <c r="M33" s="109"/>
      <c r="N33" s="109">
        <f t="shared" si="0"/>
        <v>49666.2</v>
      </c>
      <c r="O33" s="109">
        <v>5203</v>
      </c>
      <c r="P33" s="109">
        <f t="shared" si="0"/>
        <v>54869.2</v>
      </c>
    </row>
    <row r="34" spans="1:16" s="59" customFormat="1" ht="39.75" customHeight="1" x14ac:dyDescent="0.4">
      <c r="A34" s="60"/>
      <c r="B34" s="64"/>
      <c r="C34" s="65" t="s">
        <v>12</v>
      </c>
      <c r="D34" s="78" t="s">
        <v>222</v>
      </c>
      <c r="E34" s="80"/>
      <c r="F34" s="50"/>
      <c r="G34" s="134">
        <f>G35</f>
        <v>1043.7</v>
      </c>
      <c r="H34" s="134">
        <f>H35</f>
        <v>0</v>
      </c>
      <c r="I34" s="134">
        <f t="shared" si="1"/>
        <v>1043.7</v>
      </c>
      <c r="J34" s="134">
        <f>J35</f>
        <v>0</v>
      </c>
      <c r="K34" s="134">
        <f t="shared" si="1"/>
        <v>1043.7</v>
      </c>
      <c r="L34" s="109">
        <f>L35</f>
        <v>1043.7</v>
      </c>
      <c r="M34" s="109">
        <f>M35</f>
        <v>0</v>
      </c>
      <c r="N34" s="109">
        <f t="shared" si="0"/>
        <v>1043.7</v>
      </c>
      <c r="O34" s="109">
        <f>O35</f>
        <v>-0.1</v>
      </c>
      <c r="P34" s="109">
        <f t="shared" si="0"/>
        <v>1043.6000000000001</v>
      </c>
    </row>
    <row r="35" spans="1:16" s="59" customFormat="1" ht="51.75" customHeight="1" x14ac:dyDescent="0.4">
      <c r="A35" s="60"/>
      <c r="B35" s="64"/>
      <c r="C35" s="65" t="s">
        <v>5</v>
      </c>
      <c r="D35" s="78" t="s">
        <v>222</v>
      </c>
      <c r="E35" s="80">
        <v>600</v>
      </c>
      <c r="F35" s="50"/>
      <c r="G35" s="134">
        <v>1043.7</v>
      </c>
      <c r="H35" s="134"/>
      <c r="I35" s="134">
        <f t="shared" si="1"/>
        <v>1043.7</v>
      </c>
      <c r="J35" s="134"/>
      <c r="K35" s="134">
        <f t="shared" si="1"/>
        <v>1043.7</v>
      </c>
      <c r="L35" s="109">
        <v>1043.7</v>
      </c>
      <c r="M35" s="109"/>
      <c r="N35" s="109">
        <f t="shared" si="0"/>
        <v>1043.7</v>
      </c>
      <c r="O35" s="109">
        <v>-0.1</v>
      </c>
      <c r="P35" s="109">
        <f t="shared" si="0"/>
        <v>1043.6000000000001</v>
      </c>
    </row>
    <row r="36" spans="1:16" s="59" customFormat="1" ht="51.75" customHeight="1" x14ac:dyDescent="0.4">
      <c r="A36" s="60"/>
      <c r="B36" s="94"/>
      <c r="C36" s="84" t="s">
        <v>194</v>
      </c>
      <c r="D36" s="45" t="s">
        <v>223</v>
      </c>
      <c r="E36" s="45"/>
      <c r="F36" s="50"/>
      <c r="G36" s="134">
        <f>G37+G38</f>
        <v>14037.6</v>
      </c>
      <c r="H36" s="134">
        <f>H37+H38</f>
        <v>0</v>
      </c>
      <c r="I36" s="134">
        <f t="shared" si="1"/>
        <v>14037.6</v>
      </c>
      <c r="J36" s="134">
        <f>J37+J38</f>
        <v>-5203</v>
      </c>
      <c r="K36" s="134">
        <f t="shared" si="1"/>
        <v>8834.6</v>
      </c>
      <c r="L36" s="109">
        <f>L37+L38</f>
        <v>14037.6</v>
      </c>
      <c r="M36" s="109">
        <f>M37+M38</f>
        <v>0</v>
      </c>
      <c r="N36" s="109">
        <f t="shared" si="0"/>
        <v>14037.6</v>
      </c>
      <c r="O36" s="109">
        <f>O37+O38</f>
        <v>-5203</v>
      </c>
      <c r="P36" s="109">
        <f t="shared" si="0"/>
        <v>8834.6</v>
      </c>
    </row>
    <row r="37" spans="1:16" s="59" customFormat="1" ht="51.75" customHeight="1" x14ac:dyDescent="0.4">
      <c r="A37" s="60"/>
      <c r="B37" s="94"/>
      <c r="C37" s="44" t="s">
        <v>13</v>
      </c>
      <c r="D37" s="45" t="s">
        <v>223</v>
      </c>
      <c r="E37" s="45" t="s">
        <v>155</v>
      </c>
      <c r="F37" s="50"/>
      <c r="G37" s="134">
        <v>13966.7</v>
      </c>
      <c r="H37" s="134"/>
      <c r="I37" s="134">
        <f t="shared" si="1"/>
        <v>13966.7</v>
      </c>
      <c r="J37" s="134">
        <v>-5203</v>
      </c>
      <c r="K37" s="134">
        <f t="shared" si="1"/>
        <v>8763.7000000000007</v>
      </c>
      <c r="L37" s="109">
        <v>13966.7</v>
      </c>
      <c r="M37" s="109"/>
      <c r="N37" s="109">
        <f t="shared" si="0"/>
        <v>13966.7</v>
      </c>
      <c r="O37" s="109">
        <v>-5203</v>
      </c>
      <c r="P37" s="109">
        <f t="shared" si="0"/>
        <v>8763.7000000000007</v>
      </c>
    </row>
    <row r="38" spans="1:16" s="59" customFormat="1" ht="51.75" customHeight="1" x14ac:dyDescent="0.4">
      <c r="A38" s="60"/>
      <c r="B38" s="123"/>
      <c r="C38" s="56" t="s">
        <v>11</v>
      </c>
      <c r="D38" s="45" t="s">
        <v>223</v>
      </c>
      <c r="E38" s="45" t="s">
        <v>195</v>
      </c>
      <c r="F38" s="50"/>
      <c r="G38" s="134">
        <v>70.900000000000006</v>
      </c>
      <c r="H38" s="134"/>
      <c r="I38" s="134">
        <f t="shared" si="1"/>
        <v>70.900000000000006</v>
      </c>
      <c r="J38" s="134"/>
      <c r="K38" s="134">
        <f t="shared" si="1"/>
        <v>70.900000000000006</v>
      </c>
      <c r="L38" s="109">
        <v>70.900000000000006</v>
      </c>
      <c r="M38" s="109"/>
      <c r="N38" s="109">
        <f t="shared" si="0"/>
        <v>70.900000000000006</v>
      </c>
      <c r="O38" s="109"/>
      <c r="P38" s="109">
        <f t="shared" si="0"/>
        <v>70.900000000000006</v>
      </c>
    </row>
    <row r="39" spans="1:16" s="59" customFormat="1" ht="198" customHeight="1" x14ac:dyDescent="0.4">
      <c r="A39" s="60"/>
      <c r="B39" s="112"/>
      <c r="C39" s="3" t="s">
        <v>216</v>
      </c>
      <c r="D39" s="26" t="s">
        <v>224</v>
      </c>
      <c r="E39" s="113"/>
      <c r="F39" s="50"/>
      <c r="G39" s="134">
        <f>G40</f>
        <v>17967.599999999999</v>
      </c>
      <c r="H39" s="134">
        <f>H40</f>
        <v>-17967.599999999999</v>
      </c>
      <c r="I39" s="134">
        <f t="shared" si="1"/>
        <v>0</v>
      </c>
      <c r="J39" s="134">
        <f>J40</f>
        <v>0</v>
      </c>
      <c r="K39" s="134">
        <f t="shared" si="1"/>
        <v>0</v>
      </c>
      <c r="L39" s="109">
        <f>L40</f>
        <v>0</v>
      </c>
      <c r="M39" s="109">
        <f>M40</f>
        <v>0</v>
      </c>
      <c r="N39" s="109">
        <f t="shared" si="0"/>
        <v>0</v>
      </c>
      <c r="O39" s="109">
        <f>O40</f>
        <v>0</v>
      </c>
      <c r="P39" s="109">
        <f t="shared" si="0"/>
        <v>0</v>
      </c>
    </row>
    <row r="40" spans="1:16" s="59" customFormat="1" ht="51.75" customHeight="1" x14ac:dyDescent="0.4">
      <c r="A40" s="60"/>
      <c r="B40" s="112"/>
      <c r="C40" s="3" t="s">
        <v>176</v>
      </c>
      <c r="D40" s="26" t="s">
        <v>224</v>
      </c>
      <c r="E40" s="113">
        <v>600</v>
      </c>
      <c r="F40" s="50"/>
      <c r="G40" s="134">
        <v>17967.599999999999</v>
      </c>
      <c r="H40" s="134">
        <v>-17967.599999999999</v>
      </c>
      <c r="I40" s="134">
        <f t="shared" si="1"/>
        <v>0</v>
      </c>
      <c r="J40" s="134"/>
      <c r="K40" s="134">
        <f t="shared" si="1"/>
        <v>0</v>
      </c>
      <c r="L40" s="109">
        <v>0</v>
      </c>
      <c r="M40" s="109">
        <v>0</v>
      </c>
      <c r="N40" s="109">
        <f t="shared" si="0"/>
        <v>0</v>
      </c>
      <c r="O40" s="109">
        <v>0</v>
      </c>
      <c r="P40" s="109">
        <f t="shared" si="0"/>
        <v>0</v>
      </c>
    </row>
    <row r="41" spans="1:16" s="59" customFormat="1" ht="108.75" customHeight="1" x14ac:dyDescent="0.4">
      <c r="A41" s="60"/>
      <c r="B41" s="94"/>
      <c r="C41" s="3" t="s">
        <v>8</v>
      </c>
      <c r="D41" s="92" t="s">
        <v>225</v>
      </c>
      <c r="E41" s="92"/>
      <c r="F41" s="50"/>
      <c r="G41" s="134">
        <f>G42+G43</f>
        <v>4623.7</v>
      </c>
      <c r="H41" s="134">
        <f>H42+H43</f>
        <v>0</v>
      </c>
      <c r="I41" s="134">
        <f t="shared" si="1"/>
        <v>4623.7</v>
      </c>
      <c r="J41" s="134">
        <f>J42+J43</f>
        <v>0</v>
      </c>
      <c r="K41" s="134">
        <f t="shared" si="1"/>
        <v>4623.7</v>
      </c>
      <c r="L41" s="109">
        <f>L42+L43</f>
        <v>4623.7</v>
      </c>
      <c r="M41" s="109">
        <f>M42+M43</f>
        <v>0</v>
      </c>
      <c r="N41" s="109">
        <f t="shared" si="0"/>
        <v>4623.7</v>
      </c>
      <c r="O41" s="109">
        <f>O42+O43</f>
        <v>0</v>
      </c>
      <c r="P41" s="109">
        <f t="shared" si="0"/>
        <v>4623.7</v>
      </c>
    </row>
    <row r="42" spans="1:16" s="59" customFormat="1" ht="45" customHeight="1" x14ac:dyDescent="0.4">
      <c r="A42" s="60"/>
      <c r="B42" s="94"/>
      <c r="C42" s="3" t="s">
        <v>9</v>
      </c>
      <c r="D42" s="92" t="s">
        <v>225</v>
      </c>
      <c r="E42" s="92">
        <v>200</v>
      </c>
      <c r="F42" s="50">
        <v>4</v>
      </c>
      <c r="G42" s="134">
        <v>25</v>
      </c>
      <c r="H42" s="134"/>
      <c r="I42" s="134">
        <f t="shared" si="1"/>
        <v>25</v>
      </c>
      <c r="J42" s="134"/>
      <c r="K42" s="134">
        <f t="shared" si="1"/>
        <v>25</v>
      </c>
      <c r="L42" s="109">
        <v>25</v>
      </c>
      <c r="M42" s="109"/>
      <c r="N42" s="109">
        <f t="shared" si="0"/>
        <v>25</v>
      </c>
      <c r="O42" s="109"/>
      <c r="P42" s="109">
        <f t="shared" si="0"/>
        <v>25</v>
      </c>
    </row>
    <row r="43" spans="1:16" s="59" customFormat="1" ht="33" customHeight="1" x14ac:dyDescent="0.4">
      <c r="A43" s="60"/>
      <c r="B43" s="94"/>
      <c r="C43" s="3" t="s">
        <v>10</v>
      </c>
      <c r="D43" s="92" t="s">
        <v>225</v>
      </c>
      <c r="E43" s="92">
        <v>300</v>
      </c>
      <c r="F43" s="50">
        <v>4</v>
      </c>
      <c r="G43" s="134">
        <v>4598.7</v>
      </c>
      <c r="H43" s="134"/>
      <c r="I43" s="134">
        <f t="shared" si="1"/>
        <v>4598.7</v>
      </c>
      <c r="J43" s="134"/>
      <c r="K43" s="134">
        <f t="shared" si="1"/>
        <v>4598.7</v>
      </c>
      <c r="L43" s="109">
        <v>4598.7</v>
      </c>
      <c r="M43" s="109"/>
      <c r="N43" s="109">
        <f t="shared" si="0"/>
        <v>4598.7</v>
      </c>
      <c r="O43" s="109"/>
      <c r="P43" s="109">
        <f t="shared" si="0"/>
        <v>4598.7</v>
      </c>
    </row>
    <row r="44" spans="1:16" ht="191.4" customHeight="1" x14ac:dyDescent="0.4">
      <c r="A44" s="10"/>
      <c r="B44" s="5"/>
      <c r="C44" s="28" t="s">
        <v>7</v>
      </c>
      <c r="D44" s="78" t="s">
        <v>226</v>
      </c>
      <c r="E44" s="78"/>
      <c r="F44" s="50"/>
      <c r="G44" s="134">
        <f>G45+G46+G47</f>
        <v>6650</v>
      </c>
      <c r="H44" s="134">
        <f>H45+H46+H47</f>
        <v>0</v>
      </c>
      <c r="I44" s="134">
        <f t="shared" si="1"/>
        <v>6650</v>
      </c>
      <c r="J44" s="134">
        <f>J45+J46+J47</f>
        <v>0</v>
      </c>
      <c r="K44" s="134">
        <f t="shared" si="1"/>
        <v>6650</v>
      </c>
      <c r="L44" s="109">
        <f>L45+L46+L47</f>
        <v>6916</v>
      </c>
      <c r="M44" s="109">
        <f>M45+M46+M47</f>
        <v>0</v>
      </c>
      <c r="N44" s="109">
        <f t="shared" si="0"/>
        <v>6916</v>
      </c>
      <c r="O44" s="109">
        <f>O45+O46+O47</f>
        <v>0</v>
      </c>
      <c r="P44" s="109">
        <f t="shared" si="0"/>
        <v>6916</v>
      </c>
    </row>
    <row r="45" spans="1:16" ht="21" x14ac:dyDescent="0.4">
      <c r="A45" s="10"/>
      <c r="B45" s="165"/>
      <c r="C45" s="160" t="s">
        <v>6</v>
      </c>
      <c r="D45" s="163" t="s">
        <v>227</v>
      </c>
      <c r="E45" s="163" t="s">
        <v>18</v>
      </c>
      <c r="F45" s="50">
        <v>1</v>
      </c>
      <c r="G45" s="134">
        <v>2285.1999999999998</v>
      </c>
      <c r="H45" s="134"/>
      <c r="I45" s="134">
        <f t="shared" si="1"/>
        <v>2285.1999999999998</v>
      </c>
      <c r="J45" s="134"/>
      <c r="K45" s="134">
        <f t="shared" si="1"/>
        <v>2285.1999999999998</v>
      </c>
      <c r="L45" s="109">
        <v>2376.6</v>
      </c>
      <c r="M45" s="109"/>
      <c r="N45" s="109">
        <f t="shared" si="0"/>
        <v>2376.6</v>
      </c>
      <c r="O45" s="109"/>
      <c r="P45" s="109">
        <f t="shared" si="0"/>
        <v>2376.6</v>
      </c>
    </row>
    <row r="46" spans="1:16" ht="21" x14ac:dyDescent="0.4">
      <c r="A46" s="10"/>
      <c r="B46" s="165"/>
      <c r="C46" s="161"/>
      <c r="D46" s="164"/>
      <c r="E46" s="164"/>
      <c r="F46" s="50">
        <v>2</v>
      </c>
      <c r="G46" s="134">
        <v>3806.8</v>
      </c>
      <c r="H46" s="134"/>
      <c r="I46" s="134">
        <f t="shared" si="1"/>
        <v>3806.8</v>
      </c>
      <c r="J46" s="134"/>
      <c r="K46" s="134">
        <f t="shared" si="1"/>
        <v>3806.8</v>
      </c>
      <c r="L46" s="109">
        <v>3959</v>
      </c>
      <c r="M46" s="109"/>
      <c r="N46" s="109">
        <f t="shared" si="0"/>
        <v>3959</v>
      </c>
      <c r="O46" s="109"/>
      <c r="P46" s="109">
        <f t="shared" si="0"/>
        <v>3959</v>
      </c>
    </row>
    <row r="47" spans="1:16" ht="24" customHeight="1" x14ac:dyDescent="0.4">
      <c r="A47" s="10"/>
      <c r="B47" s="165"/>
      <c r="C47" s="162"/>
      <c r="D47" s="164"/>
      <c r="E47" s="164"/>
      <c r="F47" s="50">
        <v>3</v>
      </c>
      <c r="G47" s="134">
        <v>558</v>
      </c>
      <c r="H47" s="134"/>
      <c r="I47" s="134">
        <f t="shared" si="1"/>
        <v>558</v>
      </c>
      <c r="J47" s="134"/>
      <c r="K47" s="134">
        <f t="shared" si="1"/>
        <v>558</v>
      </c>
      <c r="L47" s="109">
        <v>580.4</v>
      </c>
      <c r="M47" s="109"/>
      <c r="N47" s="109">
        <f t="shared" si="0"/>
        <v>580.4</v>
      </c>
      <c r="O47" s="109"/>
      <c r="P47" s="109">
        <f t="shared" si="0"/>
        <v>580.4</v>
      </c>
    </row>
    <row r="48" spans="1:16" s="59" customFormat="1" ht="91.95" customHeight="1" x14ac:dyDescent="0.4">
      <c r="A48" s="60"/>
      <c r="B48" s="94"/>
      <c r="C48" s="49" t="s">
        <v>145</v>
      </c>
      <c r="D48" s="92" t="s">
        <v>228</v>
      </c>
      <c r="E48" s="92"/>
      <c r="F48" s="50"/>
      <c r="G48" s="134">
        <f>G49+G50</f>
        <v>645784.6</v>
      </c>
      <c r="H48" s="134">
        <f>H49+H50</f>
        <v>35343.100000000006</v>
      </c>
      <c r="I48" s="134">
        <f t="shared" si="1"/>
        <v>681127.7</v>
      </c>
      <c r="J48" s="134">
        <f>J49+J50</f>
        <v>0</v>
      </c>
      <c r="K48" s="134">
        <f t="shared" si="1"/>
        <v>681127.7</v>
      </c>
      <c r="L48" s="109">
        <f>L49+L50</f>
        <v>678734.89999999991</v>
      </c>
      <c r="M48" s="109">
        <f>M49+M50</f>
        <v>32790.800000000003</v>
      </c>
      <c r="N48" s="109">
        <f t="shared" si="0"/>
        <v>711525.7</v>
      </c>
      <c r="O48" s="109">
        <f>O49+O50</f>
        <v>0</v>
      </c>
      <c r="P48" s="109">
        <f t="shared" si="0"/>
        <v>711525.7</v>
      </c>
    </row>
    <row r="49" spans="1:16" s="59" customFormat="1" ht="24" customHeight="1" x14ac:dyDescent="0.4">
      <c r="A49" s="60"/>
      <c r="B49" s="94"/>
      <c r="C49" s="166" t="s">
        <v>5</v>
      </c>
      <c r="D49" s="164" t="s">
        <v>228</v>
      </c>
      <c r="E49" s="164">
        <v>600</v>
      </c>
      <c r="F49" s="50">
        <v>1</v>
      </c>
      <c r="G49" s="134">
        <v>224967.9</v>
      </c>
      <c r="H49" s="134">
        <v>9408.2000000000007</v>
      </c>
      <c r="I49" s="134">
        <f t="shared" si="1"/>
        <v>234376.1</v>
      </c>
      <c r="J49" s="134"/>
      <c r="K49" s="134">
        <f t="shared" si="1"/>
        <v>234376.1</v>
      </c>
      <c r="L49" s="109">
        <v>237693.3</v>
      </c>
      <c r="M49" s="109">
        <v>11549</v>
      </c>
      <c r="N49" s="109">
        <f t="shared" si="0"/>
        <v>249242.3</v>
      </c>
      <c r="O49" s="109"/>
      <c r="P49" s="109">
        <f t="shared" si="0"/>
        <v>249242.3</v>
      </c>
    </row>
    <row r="50" spans="1:16" s="59" customFormat="1" ht="24" customHeight="1" x14ac:dyDescent="0.4">
      <c r="A50" s="60"/>
      <c r="B50" s="94"/>
      <c r="C50" s="166"/>
      <c r="D50" s="164"/>
      <c r="E50" s="164"/>
      <c r="F50" s="50">
        <v>2</v>
      </c>
      <c r="G50" s="134">
        <v>420816.7</v>
      </c>
      <c r="H50" s="134">
        <v>25934.9</v>
      </c>
      <c r="I50" s="134">
        <f t="shared" si="1"/>
        <v>446751.60000000003</v>
      </c>
      <c r="J50" s="134"/>
      <c r="K50" s="134">
        <f t="shared" si="1"/>
        <v>446751.60000000003</v>
      </c>
      <c r="L50" s="109">
        <v>441041.6</v>
      </c>
      <c r="M50" s="109">
        <v>21241.8</v>
      </c>
      <c r="N50" s="109">
        <f t="shared" si="0"/>
        <v>462283.39999999997</v>
      </c>
      <c r="O50" s="109"/>
      <c r="P50" s="109">
        <f t="shared" si="0"/>
        <v>462283.39999999997</v>
      </c>
    </row>
    <row r="51" spans="1:16" ht="84.6" customHeight="1" x14ac:dyDescent="0.4">
      <c r="A51" s="10"/>
      <c r="B51" s="5"/>
      <c r="C51" s="3" t="s">
        <v>215</v>
      </c>
      <c r="D51" s="78" t="s">
        <v>229</v>
      </c>
      <c r="E51" s="78"/>
      <c r="F51" s="50"/>
      <c r="G51" s="134">
        <f>G52</f>
        <v>22900.7</v>
      </c>
      <c r="H51" s="134">
        <f>H52</f>
        <v>-3804.6</v>
      </c>
      <c r="I51" s="134">
        <f t="shared" si="1"/>
        <v>19096.100000000002</v>
      </c>
      <c r="J51" s="134">
        <f>J52</f>
        <v>0</v>
      </c>
      <c r="K51" s="134">
        <f t="shared" si="1"/>
        <v>19096.100000000002</v>
      </c>
      <c r="L51" s="109">
        <f>L52</f>
        <v>23814.400000000001</v>
      </c>
      <c r="M51" s="109">
        <f>M52</f>
        <v>-3958</v>
      </c>
      <c r="N51" s="109">
        <f t="shared" si="0"/>
        <v>19856.400000000001</v>
      </c>
      <c r="O51" s="109">
        <f>O52</f>
        <v>0</v>
      </c>
      <c r="P51" s="109">
        <f t="shared" si="0"/>
        <v>19856.400000000001</v>
      </c>
    </row>
    <row r="52" spans="1:16" ht="63.6" customHeight="1" x14ac:dyDescent="0.4">
      <c r="A52" s="10"/>
      <c r="B52" s="5"/>
      <c r="C52" s="3" t="s">
        <v>5</v>
      </c>
      <c r="D52" s="78" t="s">
        <v>229</v>
      </c>
      <c r="E52" s="78">
        <v>600</v>
      </c>
      <c r="F52" s="50">
        <v>2</v>
      </c>
      <c r="G52" s="134">
        <v>22900.7</v>
      </c>
      <c r="H52" s="134">
        <v>-3804.6</v>
      </c>
      <c r="I52" s="134">
        <f t="shared" si="1"/>
        <v>19096.100000000002</v>
      </c>
      <c r="J52" s="134"/>
      <c r="K52" s="134">
        <f t="shared" si="1"/>
        <v>19096.100000000002</v>
      </c>
      <c r="L52" s="109">
        <v>23814.400000000001</v>
      </c>
      <c r="M52" s="109">
        <v>-3958</v>
      </c>
      <c r="N52" s="109">
        <f t="shared" si="0"/>
        <v>19856.400000000001</v>
      </c>
      <c r="O52" s="109"/>
      <c r="P52" s="109">
        <f t="shared" si="0"/>
        <v>19856.400000000001</v>
      </c>
    </row>
    <row r="53" spans="1:16" s="59" customFormat="1" ht="42" x14ac:dyDescent="0.4">
      <c r="A53" s="60"/>
      <c r="B53" s="5"/>
      <c r="C53" s="3" t="s">
        <v>200</v>
      </c>
      <c r="D53" s="45" t="s">
        <v>230</v>
      </c>
      <c r="E53" s="113"/>
      <c r="F53" s="50"/>
      <c r="G53" s="134">
        <f t="shared" ref="G53:O54" si="2">G54</f>
        <v>4065.9</v>
      </c>
      <c r="H53" s="134">
        <f t="shared" si="2"/>
        <v>-4065.9</v>
      </c>
      <c r="I53" s="134">
        <f t="shared" si="1"/>
        <v>0</v>
      </c>
      <c r="J53" s="134">
        <f t="shared" si="2"/>
        <v>0</v>
      </c>
      <c r="K53" s="134">
        <f t="shared" si="1"/>
        <v>0</v>
      </c>
      <c r="L53" s="109">
        <f t="shared" si="2"/>
        <v>0</v>
      </c>
      <c r="M53" s="109">
        <f t="shared" si="2"/>
        <v>0</v>
      </c>
      <c r="N53" s="109">
        <f t="shared" si="0"/>
        <v>0</v>
      </c>
      <c r="O53" s="109">
        <f t="shared" si="2"/>
        <v>0</v>
      </c>
      <c r="P53" s="109">
        <f t="shared" si="0"/>
        <v>0</v>
      </c>
    </row>
    <row r="54" spans="1:16" s="59" customFormat="1" ht="78.599999999999994" customHeight="1" x14ac:dyDescent="0.4">
      <c r="A54" s="60"/>
      <c r="B54" s="5"/>
      <c r="C54" s="3" t="s">
        <v>201</v>
      </c>
      <c r="D54" s="45" t="s">
        <v>231</v>
      </c>
      <c r="E54" s="113"/>
      <c r="F54" s="50"/>
      <c r="G54" s="134">
        <f t="shared" si="2"/>
        <v>4065.9</v>
      </c>
      <c r="H54" s="134">
        <f t="shared" si="2"/>
        <v>-4065.9</v>
      </c>
      <c r="I54" s="134">
        <f t="shared" si="1"/>
        <v>0</v>
      </c>
      <c r="J54" s="134">
        <f t="shared" si="2"/>
        <v>0</v>
      </c>
      <c r="K54" s="134">
        <f t="shared" si="1"/>
        <v>0</v>
      </c>
      <c r="L54" s="109">
        <f t="shared" si="2"/>
        <v>0</v>
      </c>
      <c r="M54" s="109">
        <f t="shared" si="2"/>
        <v>0</v>
      </c>
      <c r="N54" s="109">
        <f t="shared" si="0"/>
        <v>0</v>
      </c>
      <c r="O54" s="109">
        <f t="shared" si="2"/>
        <v>0</v>
      </c>
      <c r="P54" s="109">
        <f t="shared" si="0"/>
        <v>0</v>
      </c>
    </row>
    <row r="55" spans="1:16" s="59" customFormat="1" ht="58.2" customHeight="1" x14ac:dyDescent="0.4">
      <c r="A55" s="60"/>
      <c r="B55" s="5"/>
      <c r="C55" s="3" t="s">
        <v>176</v>
      </c>
      <c r="D55" s="45" t="s">
        <v>231</v>
      </c>
      <c r="E55" s="113">
        <v>600</v>
      </c>
      <c r="F55" s="50"/>
      <c r="G55" s="134">
        <v>4065.9</v>
      </c>
      <c r="H55" s="134">
        <v>-4065.9</v>
      </c>
      <c r="I55" s="134">
        <f t="shared" si="1"/>
        <v>0</v>
      </c>
      <c r="J55" s="134"/>
      <c r="K55" s="134">
        <f t="shared" si="1"/>
        <v>0</v>
      </c>
      <c r="L55" s="109">
        <v>0</v>
      </c>
      <c r="M55" s="109"/>
      <c r="N55" s="109">
        <f t="shared" si="0"/>
        <v>0</v>
      </c>
      <c r="O55" s="109"/>
      <c r="P55" s="109">
        <f t="shared" si="0"/>
        <v>0</v>
      </c>
    </row>
    <row r="56" spans="1:16" s="59" customFormat="1" ht="58.2" customHeight="1" x14ac:dyDescent="0.4">
      <c r="A56" s="60"/>
      <c r="B56" s="5"/>
      <c r="C56" s="151" t="s">
        <v>445</v>
      </c>
      <c r="D56" s="45" t="s">
        <v>446</v>
      </c>
      <c r="E56" s="153"/>
      <c r="F56" s="50"/>
      <c r="G56" s="134"/>
      <c r="H56" s="134">
        <f>H59+H61</f>
        <v>39313</v>
      </c>
      <c r="I56" s="134">
        <f t="shared" si="1"/>
        <v>39313</v>
      </c>
      <c r="J56" s="134">
        <f>J57+J59+J61</f>
        <v>1093.7</v>
      </c>
      <c r="K56" s="134">
        <f t="shared" si="1"/>
        <v>40406.699999999997</v>
      </c>
      <c r="L56" s="109"/>
      <c r="M56" s="109">
        <f>M59+M61</f>
        <v>39375</v>
      </c>
      <c r="N56" s="109">
        <f t="shared" si="0"/>
        <v>39375</v>
      </c>
      <c r="O56" s="134">
        <f>O57+O59+O61</f>
        <v>1093.7</v>
      </c>
      <c r="P56" s="109">
        <f t="shared" si="0"/>
        <v>40468.699999999997</v>
      </c>
    </row>
    <row r="57" spans="1:16" s="59" customFormat="1" ht="158.4" customHeight="1" x14ac:dyDescent="0.4">
      <c r="A57" s="60"/>
      <c r="B57" s="5"/>
      <c r="C57" s="151" t="s">
        <v>464</v>
      </c>
      <c r="D57" s="45" t="s">
        <v>465</v>
      </c>
      <c r="E57" s="153"/>
      <c r="F57" s="50"/>
      <c r="G57" s="134"/>
      <c r="H57" s="134"/>
      <c r="I57" s="134"/>
      <c r="J57" s="134">
        <f>J58</f>
        <v>1093.7</v>
      </c>
      <c r="K57" s="134">
        <f t="shared" si="1"/>
        <v>1093.7</v>
      </c>
      <c r="L57" s="109"/>
      <c r="M57" s="109"/>
      <c r="N57" s="109"/>
      <c r="O57" s="109">
        <f>O58</f>
        <v>1093.7</v>
      </c>
      <c r="P57" s="109">
        <f t="shared" si="0"/>
        <v>1093.7</v>
      </c>
    </row>
    <row r="58" spans="1:16" s="59" customFormat="1" ht="58.2" customHeight="1" x14ac:dyDescent="0.4">
      <c r="A58" s="60"/>
      <c r="B58" s="5"/>
      <c r="C58" s="152" t="s">
        <v>176</v>
      </c>
      <c r="D58" s="45" t="s">
        <v>465</v>
      </c>
      <c r="E58" s="153" t="s">
        <v>155</v>
      </c>
      <c r="F58" s="50"/>
      <c r="G58" s="134"/>
      <c r="H58" s="134"/>
      <c r="I58" s="134"/>
      <c r="J58" s="134">
        <v>1093.7</v>
      </c>
      <c r="K58" s="134">
        <f t="shared" si="1"/>
        <v>1093.7</v>
      </c>
      <c r="L58" s="109"/>
      <c r="M58" s="109"/>
      <c r="N58" s="109"/>
      <c r="O58" s="109">
        <v>1093.7</v>
      </c>
      <c r="P58" s="109">
        <f t="shared" si="0"/>
        <v>1093.7</v>
      </c>
    </row>
    <row r="59" spans="1:16" s="59" customFormat="1" ht="73.8" customHeight="1" x14ac:dyDescent="0.4">
      <c r="A59" s="60"/>
      <c r="B59" s="5"/>
      <c r="C59" s="152" t="s">
        <v>201</v>
      </c>
      <c r="D59" s="154" t="s">
        <v>447</v>
      </c>
      <c r="E59" s="153"/>
      <c r="F59" s="50"/>
      <c r="G59" s="134"/>
      <c r="H59" s="134">
        <f>H60</f>
        <v>3424.7</v>
      </c>
      <c r="I59" s="134">
        <f t="shared" si="1"/>
        <v>3424.7</v>
      </c>
      <c r="J59" s="134">
        <f>J60</f>
        <v>0</v>
      </c>
      <c r="K59" s="134">
        <f t="shared" si="1"/>
        <v>3424.7</v>
      </c>
      <c r="L59" s="109"/>
      <c r="M59" s="109">
        <f>M60</f>
        <v>3486.7</v>
      </c>
      <c r="N59" s="109">
        <f t="shared" si="0"/>
        <v>3486.7</v>
      </c>
      <c r="O59" s="109">
        <f>O60</f>
        <v>0</v>
      </c>
      <c r="P59" s="109">
        <f t="shared" si="0"/>
        <v>3486.7</v>
      </c>
    </row>
    <row r="60" spans="1:16" s="59" customFormat="1" ht="58.2" customHeight="1" x14ac:dyDescent="0.4">
      <c r="A60" s="60"/>
      <c r="B60" s="5"/>
      <c r="C60" s="152" t="s">
        <v>176</v>
      </c>
      <c r="D60" s="154" t="s">
        <v>447</v>
      </c>
      <c r="E60" s="153" t="s">
        <v>155</v>
      </c>
      <c r="F60" s="50"/>
      <c r="G60" s="134"/>
      <c r="H60" s="134">
        <v>3424.7</v>
      </c>
      <c r="I60" s="134">
        <f t="shared" si="1"/>
        <v>3424.7</v>
      </c>
      <c r="J60" s="134"/>
      <c r="K60" s="134">
        <f t="shared" si="1"/>
        <v>3424.7</v>
      </c>
      <c r="L60" s="109"/>
      <c r="M60" s="109">
        <v>3486.7</v>
      </c>
      <c r="N60" s="109">
        <f t="shared" si="0"/>
        <v>3486.7</v>
      </c>
      <c r="O60" s="109"/>
      <c r="P60" s="109">
        <f t="shared" si="0"/>
        <v>3486.7</v>
      </c>
    </row>
    <row r="61" spans="1:16" s="59" customFormat="1" ht="223.8" customHeight="1" x14ac:dyDescent="0.4">
      <c r="A61" s="60"/>
      <c r="B61" s="5"/>
      <c r="C61" s="19" t="s">
        <v>216</v>
      </c>
      <c r="D61" s="45" t="s">
        <v>448</v>
      </c>
      <c r="E61" s="153"/>
      <c r="F61" s="50"/>
      <c r="G61" s="134"/>
      <c r="H61" s="134">
        <f>H62</f>
        <v>35888.300000000003</v>
      </c>
      <c r="I61" s="134">
        <f t="shared" si="1"/>
        <v>35888.300000000003</v>
      </c>
      <c r="J61" s="134">
        <f>J62</f>
        <v>0</v>
      </c>
      <c r="K61" s="134">
        <f t="shared" si="1"/>
        <v>35888.300000000003</v>
      </c>
      <c r="L61" s="109"/>
      <c r="M61" s="109">
        <f>M62</f>
        <v>35888.300000000003</v>
      </c>
      <c r="N61" s="109">
        <f t="shared" si="0"/>
        <v>35888.300000000003</v>
      </c>
      <c r="O61" s="109">
        <f>O62</f>
        <v>0</v>
      </c>
      <c r="P61" s="109">
        <f t="shared" si="0"/>
        <v>35888.300000000003</v>
      </c>
    </row>
    <row r="62" spans="1:16" s="59" customFormat="1" ht="58.2" customHeight="1" x14ac:dyDescent="0.4">
      <c r="A62" s="60"/>
      <c r="B62" s="5"/>
      <c r="C62" s="19" t="s">
        <v>176</v>
      </c>
      <c r="D62" s="45" t="s">
        <v>448</v>
      </c>
      <c r="E62" s="153" t="s">
        <v>155</v>
      </c>
      <c r="F62" s="50"/>
      <c r="G62" s="134"/>
      <c r="H62" s="134">
        <v>35888.300000000003</v>
      </c>
      <c r="I62" s="134">
        <f t="shared" si="1"/>
        <v>35888.300000000003</v>
      </c>
      <c r="J62" s="134"/>
      <c r="K62" s="134">
        <f t="shared" si="1"/>
        <v>35888.300000000003</v>
      </c>
      <c r="L62" s="109"/>
      <c r="M62" s="109">
        <v>35888.300000000003</v>
      </c>
      <c r="N62" s="109">
        <f t="shared" si="0"/>
        <v>35888.300000000003</v>
      </c>
      <c r="O62" s="109"/>
      <c r="P62" s="109">
        <f t="shared" si="0"/>
        <v>35888.300000000003</v>
      </c>
    </row>
    <row r="63" spans="1:16" ht="72" customHeight="1" x14ac:dyDescent="0.4">
      <c r="A63" s="10"/>
      <c r="B63" s="5"/>
      <c r="C63" s="3" t="s">
        <v>233</v>
      </c>
      <c r="D63" s="77" t="s">
        <v>232</v>
      </c>
      <c r="E63" s="77"/>
      <c r="F63" s="49"/>
      <c r="G63" s="134">
        <f>G64+G66+G78+G83+G85+G87+G89+G70+G95+G97+G73+G80</f>
        <v>95813.2</v>
      </c>
      <c r="H63" s="134">
        <f>H64+H66+H78+H83+H85+H87+H89+H70+H95+H97+H73+H80+H91+H93</f>
        <v>-3944.6000000000031</v>
      </c>
      <c r="I63" s="134">
        <f t="shared" si="1"/>
        <v>91868.599999999991</v>
      </c>
      <c r="J63" s="134">
        <f>J64+J66+J78+J83+J85+J87+J89+J70+J95+J97+J73+J80+J91+J93</f>
        <v>0</v>
      </c>
      <c r="K63" s="134">
        <f t="shared" si="1"/>
        <v>91868.599999999991</v>
      </c>
      <c r="L63" s="109">
        <f>L64+L66+L78+L83+L85+L87+L89+L70+L95+L97+L73+L80</f>
        <v>64278.8</v>
      </c>
      <c r="M63" s="134">
        <f>M64+M66+M78+M83+M85+M87+M89+M70+M95+M97+M73+M80+M91+M93</f>
        <v>27132.799999999999</v>
      </c>
      <c r="N63" s="109">
        <f t="shared" si="0"/>
        <v>91411.6</v>
      </c>
      <c r="O63" s="134">
        <f>O64+O66+O78+O83+O85+O87+O89+O70+O95+O97+O73+O80+O91+O93</f>
        <v>0.1</v>
      </c>
      <c r="P63" s="109">
        <f t="shared" si="0"/>
        <v>91411.700000000012</v>
      </c>
    </row>
    <row r="64" spans="1:16" ht="21" x14ac:dyDescent="0.4">
      <c r="A64" s="10"/>
      <c r="B64" s="5"/>
      <c r="C64" s="3" t="s">
        <v>146</v>
      </c>
      <c r="D64" s="77" t="s">
        <v>234</v>
      </c>
      <c r="E64" s="77"/>
      <c r="F64" s="49"/>
      <c r="G64" s="134">
        <f>G65</f>
        <v>7437</v>
      </c>
      <c r="H64" s="134">
        <f>H65</f>
        <v>0</v>
      </c>
      <c r="I64" s="134">
        <f t="shared" si="1"/>
        <v>7437</v>
      </c>
      <c r="J64" s="134">
        <f>J65</f>
        <v>0</v>
      </c>
      <c r="K64" s="134">
        <f t="shared" si="1"/>
        <v>7437</v>
      </c>
      <c r="L64" s="109">
        <f>L65</f>
        <v>7437</v>
      </c>
      <c r="M64" s="109">
        <f>M65</f>
        <v>0</v>
      </c>
      <c r="N64" s="109">
        <f t="shared" si="0"/>
        <v>7437</v>
      </c>
      <c r="O64" s="109">
        <f>O65</f>
        <v>0</v>
      </c>
      <c r="P64" s="109">
        <f t="shared" si="0"/>
        <v>7437</v>
      </c>
    </row>
    <row r="65" spans="1:16" ht="106.5" customHeight="1" x14ac:dyDescent="0.4">
      <c r="A65" s="10"/>
      <c r="B65" s="5"/>
      <c r="C65" s="3" t="s">
        <v>38</v>
      </c>
      <c r="D65" s="77" t="s">
        <v>234</v>
      </c>
      <c r="E65" s="77">
        <v>100</v>
      </c>
      <c r="F65" s="49">
        <v>9</v>
      </c>
      <c r="G65" s="134">
        <v>7437</v>
      </c>
      <c r="H65" s="134"/>
      <c r="I65" s="134">
        <f t="shared" si="1"/>
        <v>7437</v>
      </c>
      <c r="J65" s="134"/>
      <c r="K65" s="134">
        <f t="shared" si="1"/>
        <v>7437</v>
      </c>
      <c r="L65" s="109">
        <v>7437</v>
      </c>
      <c r="M65" s="109"/>
      <c r="N65" s="109">
        <f t="shared" si="0"/>
        <v>7437</v>
      </c>
      <c r="O65" s="109"/>
      <c r="P65" s="109">
        <f t="shared" si="0"/>
        <v>7437</v>
      </c>
    </row>
    <row r="66" spans="1:16" ht="70.5" customHeight="1" x14ac:dyDescent="0.4">
      <c r="A66" s="10"/>
      <c r="B66" s="5"/>
      <c r="C66" s="28" t="s">
        <v>147</v>
      </c>
      <c r="D66" s="77" t="s">
        <v>235</v>
      </c>
      <c r="E66" s="77"/>
      <c r="F66" s="49"/>
      <c r="G66" s="134">
        <f>G67+G68+G69</f>
        <v>39405.1</v>
      </c>
      <c r="H66" s="134">
        <f>H67+H68+H69</f>
        <v>0</v>
      </c>
      <c r="I66" s="134">
        <f t="shared" si="1"/>
        <v>39405.1</v>
      </c>
      <c r="J66" s="134">
        <f>J67+J68+J69</f>
        <v>0</v>
      </c>
      <c r="K66" s="134">
        <f t="shared" si="1"/>
        <v>39405.1</v>
      </c>
      <c r="L66" s="109">
        <f>L67+L68+L69</f>
        <v>39405.1</v>
      </c>
      <c r="M66" s="109">
        <f>M67+M68+M69</f>
        <v>0</v>
      </c>
      <c r="N66" s="109">
        <f t="shared" si="0"/>
        <v>39405.1</v>
      </c>
      <c r="O66" s="109">
        <f>O67+O68+O69</f>
        <v>0</v>
      </c>
      <c r="P66" s="109">
        <f t="shared" si="0"/>
        <v>39405.1</v>
      </c>
    </row>
    <row r="67" spans="1:16" ht="102.6" customHeight="1" x14ac:dyDescent="0.4">
      <c r="A67" s="10"/>
      <c r="B67" s="5"/>
      <c r="C67" s="28" t="s">
        <v>38</v>
      </c>
      <c r="D67" s="77" t="s">
        <v>235</v>
      </c>
      <c r="E67" s="77">
        <v>100</v>
      </c>
      <c r="F67" s="49">
        <v>9</v>
      </c>
      <c r="G67" s="134">
        <v>37283.5</v>
      </c>
      <c r="H67" s="134"/>
      <c r="I67" s="134">
        <f t="shared" si="1"/>
        <v>37283.5</v>
      </c>
      <c r="J67" s="134"/>
      <c r="K67" s="134">
        <f t="shared" si="1"/>
        <v>37283.5</v>
      </c>
      <c r="L67" s="109">
        <v>37283.5</v>
      </c>
      <c r="M67" s="109"/>
      <c r="N67" s="109">
        <f t="shared" si="0"/>
        <v>37283.5</v>
      </c>
      <c r="O67" s="109"/>
      <c r="P67" s="109">
        <f t="shared" si="0"/>
        <v>37283.5</v>
      </c>
    </row>
    <row r="68" spans="1:16" ht="42" x14ac:dyDescent="0.4">
      <c r="A68" s="10"/>
      <c r="B68" s="5"/>
      <c r="C68" s="28" t="s">
        <v>9</v>
      </c>
      <c r="D68" s="77" t="s">
        <v>235</v>
      </c>
      <c r="E68" s="77">
        <v>200</v>
      </c>
      <c r="F68" s="49">
        <v>9</v>
      </c>
      <c r="G68" s="134">
        <v>2113.1</v>
      </c>
      <c r="H68" s="134"/>
      <c r="I68" s="134">
        <f t="shared" si="1"/>
        <v>2113.1</v>
      </c>
      <c r="J68" s="134"/>
      <c r="K68" s="134">
        <f t="shared" si="1"/>
        <v>2113.1</v>
      </c>
      <c r="L68" s="109">
        <v>2113.1</v>
      </c>
      <c r="M68" s="109"/>
      <c r="N68" s="109">
        <f t="shared" si="0"/>
        <v>2113.1</v>
      </c>
      <c r="O68" s="109"/>
      <c r="P68" s="109">
        <f t="shared" si="0"/>
        <v>2113.1</v>
      </c>
    </row>
    <row r="69" spans="1:16" ht="26.25" customHeight="1" x14ac:dyDescent="0.4">
      <c r="A69" s="10"/>
      <c r="B69" s="5"/>
      <c r="C69" s="28" t="s">
        <v>11</v>
      </c>
      <c r="D69" s="77" t="s">
        <v>235</v>
      </c>
      <c r="E69" s="77">
        <v>800</v>
      </c>
      <c r="F69" s="49">
        <v>9</v>
      </c>
      <c r="G69" s="134">
        <v>8.5</v>
      </c>
      <c r="H69" s="134"/>
      <c r="I69" s="134">
        <f t="shared" si="1"/>
        <v>8.5</v>
      </c>
      <c r="J69" s="134"/>
      <c r="K69" s="134">
        <f t="shared" si="1"/>
        <v>8.5</v>
      </c>
      <c r="L69" s="109">
        <v>8.5</v>
      </c>
      <c r="M69" s="109"/>
      <c r="N69" s="109">
        <f t="shared" si="0"/>
        <v>8.5</v>
      </c>
      <c r="O69" s="109"/>
      <c r="P69" s="109">
        <f t="shared" si="0"/>
        <v>8.5</v>
      </c>
    </row>
    <row r="70" spans="1:16" s="59" customFormat="1" ht="27" customHeight="1" x14ac:dyDescent="0.4">
      <c r="A70" s="60"/>
      <c r="B70" s="5"/>
      <c r="C70" s="19" t="s">
        <v>24</v>
      </c>
      <c r="D70" s="45" t="s">
        <v>236</v>
      </c>
      <c r="E70" s="45"/>
      <c r="F70" s="49"/>
      <c r="G70" s="134">
        <f>G71+G72</f>
        <v>693.9</v>
      </c>
      <c r="H70" s="134">
        <f>H71+H72</f>
        <v>0</v>
      </c>
      <c r="I70" s="134">
        <f t="shared" si="1"/>
        <v>693.9</v>
      </c>
      <c r="J70" s="134">
        <f>J71+J72</f>
        <v>0</v>
      </c>
      <c r="K70" s="134">
        <f t="shared" si="1"/>
        <v>693.9</v>
      </c>
      <c r="L70" s="109">
        <f>L71+L72</f>
        <v>693.9</v>
      </c>
      <c r="M70" s="109">
        <f>M71+M72</f>
        <v>0</v>
      </c>
      <c r="N70" s="109">
        <f t="shared" si="0"/>
        <v>693.9</v>
      </c>
      <c r="O70" s="109">
        <f>O71+O72</f>
        <v>0</v>
      </c>
      <c r="P70" s="109">
        <f t="shared" si="0"/>
        <v>693.9</v>
      </c>
    </row>
    <row r="71" spans="1:16" s="59" customFormat="1" ht="44.4" customHeight="1" x14ac:dyDescent="0.4">
      <c r="A71" s="60"/>
      <c r="B71" s="5"/>
      <c r="C71" s="55" t="s">
        <v>9</v>
      </c>
      <c r="D71" s="45" t="s">
        <v>236</v>
      </c>
      <c r="E71" s="45" t="s">
        <v>154</v>
      </c>
      <c r="F71" s="49"/>
      <c r="G71" s="134">
        <v>690.9</v>
      </c>
      <c r="H71" s="134"/>
      <c r="I71" s="134">
        <f t="shared" si="1"/>
        <v>690.9</v>
      </c>
      <c r="J71" s="134"/>
      <c r="K71" s="134">
        <f t="shared" si="1"/>
        <v>690.9</v>
      </c>
      <c r="L71" s="109">
        <v>690.9</v>
      </c>
      <c r="M71" s="109"/>
      <c r="N71" s="109">
        <f t="shared" si="0"/>
        <v>690.9</v>
      </c>
      <c r="O71" s="109"/>
      <c r="P71" s="109">
        <f t="shared" si="0"/>
        <v>690.9</v>
      </c>
    </row>
    <row r="72" spans="1:16" s="59" customFormat="1" ht="27" customHeight="1" x14ac:dyDescent="0.4">
      <c r="A72" s="60"/>
      <c r="B72" s="5"/>
      <c r="C72" s="19" t="s">
        <v>11</v>
      </c>
      <c r="D72" s="45" t="s">
        <v>236</v>
      </c>
      <c r="E72" s="45" t="s">
        <v>195</v>
      </c>
      <c r="F72" s="49"/>
      <c r="G72" s="134">
        <v>3</v>
      </c>
      <c r="H72" s="134"/>
      <c r="I72" s="134">
        <f t="shared" si="1"/>
        <v>3</v>
      </c>
      <c r="J72" s="134"/>
      <c r="K72" s="134">
        <f t="shared" si="1"/>
        <v>3</v>
      </c>
      <c r="L72" s="109">
        <v>3</v>
      </c>
      <c r="M72" s="109"/>
      <c r="N72" s="109">
        <f t="shared" si="0"/>
        <v>3</v>
      </c>
      <c r="O72" s="109"/>
      <c r="P72" s="109">
        <f t="shared" si="0"/>
        <v>3</v>
      </c>
    </row>
    <row r="73" spans="1:16" s="59" customFormat="1" ht="27" customHeight="1" x14ac:dyDescent="0.4">
      <c r="A73" s="60"/>
      <c r="B73" s="5"/>
      <c r="C73" s="49" t="s">
        <v>12</v>
      </c>
      <c r="D73" s="93" t="s">
        <v>237</v>
      </c>
      <c r="E73" s="45"/>
      <c r="F73" s="49"/>
      <c r="G73" s="134">
        <f>G74+G75+G76+G77</f>
        <v>2812</v>
      </c>
      <c r="H73" s="134">
        <f>H74+H75+H76+H77</f>
        <v>0</v>
      </c>
      <c r="I73" s="134">
        <f t="shared" si="1"/>
        <v>2812</v>
      </c>
      <c r="J73" s="134">
        <f>J74+J75+J76+J77</f>
        <v>0</v>
      </c>
      <c r="K73" s="134">
        <f t="shared" si="1"/>
        <v>2812</v>
      </c>
      <c r="L73" s="109">
        <f>L74+L75+L76+L77</f>
        <v>2812</v>
      </c>
      <c r="M73" s="109">
        <f>M74+M75+M76+M77</f>
        <v>0</v>
      </c>
      <c r="N73" s="109">
        <f t="shared" si="0"/>
        <v>2812</v>
      </c>
      <c r="O73" s="109">
        <f>O74+O75+O76+O77</f>
        <v>0</v>
      </c>
      <c r="P73" s="109">
        <f t="shared" si="0"/>
        <v>2812</v>
      </c>
    </row>
    <row r="74" spans="1:16" ht="42" x14ac:dyDescent="0.4">
      <c r="A74" s="10"/>
      <c r="B74" s="5"/>
      <c r="C74" s="28" t="s">
        <v>9</v>
      </c>
      <c r="D74" s="77" t="s">
        <v>237</v>
      </c>
      <c r="E74" s="77">
        <v>200</v>
      </c>
      <c r="F74" s="49">
        <v>9</v>
      </c>
      <c r="G74" s="134">
        <v>1100</v>
      </c>
      <c r="H74" s="134"/>
      <c r="I74" s="134">
        <f t="shared" si="1"/>
        <v>1100</v>
      </c>
      <c r="J74" s="134"/>
      <c r="K74" s="134">
        <f t="shared" si="1"/>
        <v>1100</v>
      </c>
      <c r="L74" s="109">
        <v>1100</v>
      </c>
      <c r="M74" s="109"/>
      <c r="N74" s="109">
        <f t="shared" si="0"/>
        <v>1100</v>
      </c>
      <c r="O74" s="109"/>
      <c r="P74" s="109">
        <f t="shared" si="0"/>
        <v>1100</v>
      </c>
    </row>
    <row r="75" spans="1:16" ht="21" x14ac:dyDescent="0.4">
      <c r="A75" s="10"/>
      <c r="B75" s="5"/>
      <c r="C75" s="49" t="s">
        <v>10</v>
      </c>
      <c r="D75" s="77" t="s">
        <v>237</v>
      </c>
      <c r="E75" s="77">
        <v>300</v>
      </c>
      <c r="F75" s="49"/>
      <c r="G75" s="134">
        <v>400</v>
      </c>
      <c r="H75" s="134"/>
      <c r="I75" s="134">
        <f t="shared" si="1"/>
        <v>400</v>
      </c>
      <c r="J75" s="134"/>
      <c r="K75" s="134">
        <f t="shared" si="1"/>
        <v>400</v>
      </c>
      <c r="L75" s="109">
        <v>400</v>
      </c>
      <c r="M75" s="109"/>
      <c r="N75" s="109">
        <f t="shared" si="0"/>
        <v>400</v>
      </c>
      <c r="O75" s="109"/>
      <c r="P75" s="109">
        <f t="shared" si="0"/>
        <v>400</v>
      </c>
    </row>
    <row r="76" spans="1:16" ht="21" x14ac:dyDescent="0.4">
      <c r="A76" s="10"/>
      <c r="B76" s="173"/>
      <c r="C76" s="160" t="s">
        <v>6</v>
      </c>
      <c r="D76" s="175" t="s">
        <v>237</v>
      </c>
      <c r="E76" s="175">
        <v>600</v>
      </c>
      <c r="F76" s="49">
        <v>9</v>
      </c>
      <c r="G76" s="170">
        <v>1312</v>
      </c>
      <c r="H76" s="170"/>
      <c r="I76" s="170">
        <f t="shared" si="1"/>
        <v>1312</v>
      </c>
      <c r="J76" s="170"/>
      <c r="K76" s="170">
        <f t="shared" si="1"/>
        <v>1312</v>
      </c>
      <c r="L76" s="158">
        <v>1312</v>
      </c>
      <c r="M76" s="158"/>
      <c r="N76" s="109">
        <f t="shared" si="0"/>
        <v>1312</v>
      </c>
      <c r="O76" s="158"/>
      <c r="P76" s="109">
        <f t="shared" si="0"/>
        <v>1312</v>
      </c>
    </row>
    <row r="77" spans="1:16" s="59" customFormat="1" ht="21" x14ac:dyDescent="0.4">
      <c r="A77" s="60"/>
      <c r="B77" s="174"/>
      <c r="C77" s="181"/>
      <c r="D77" s="176"/>
      <c r="E77" s="176"/>
      <c r="F77" s="49"/>
      <c r="G77" s="159"/>
      <c r="H77" s="159"/>
      <c r="I77" s="159"/>
      <c r="J77" s="159"/>
      <c r="K77" s="159"/>
      <c r="L77" s="159"/>
      <c r="M77" s="159"/>
      <c r="N77" s="109">
        <f t="shared" si="0"/>
        <v>0</v>
      </c>
      <c r="O77" s="159"/>
      <c r="P77" s="109">
        <f t="shared" si="0"/>
        <v>0</v>
      </c>
    </row>
    <row r="78" spans="1:16" s="59" customFormat="1" ht="21" x14ac:dyDescent="0.4">
      <c r="A78" s="60"/>
      <c r="B78" s="5"/>
      <c r="C78" s="55" t="s">
        <v>16</v>
      </c>
      <c r="D78" s="77" t="s">
        <v>238</v>
      </c>
      <c r="E78" s="77"/>
      <c r="F78" s="49"/>
      <c r="G78" s="134">
        <f>G79</f>
        <v>300</v>
      </c>
      <c r="H78" s="134">
        <f>H79</f>
        <v>0</v>
      </c>
      <c r="I78" s="134">
        <f t="shared" si="1"/>
        <v>300</v>
      </c>
      <c r="J78" s="134">
        <f>J79</f>
        <v>0</v>
      </c>
      <c r="K78" s="134">
        <f t="shared" si="1"/>
        <v>300</v>
      </c>
      <c r="L78" s="109">
        <f>L79</f>
        <v>300</v>
      </c>
      <c r="M78" s="109">
        <f>M79</f>
        <v>0</v>
      </c>
      <c r="N78" s="109">
        <f t="shared" si="0"/>
        <v>300</v>
      </c>
      <c r="O78" s="109">
        <f>O79</f>
        <v>0</v>
      </c>
      <c r="P78" s="109">
        <f t="shared" si="0"/>
        <v>300</v>
      </c>
    </row>
    <row r="79" spans="1:16" s="59" customFormat="1" ht="42" x14ac:dyDescent="0.4">
      <c r="A79" s="60"/>
      <c r="B79" s="5"/>
      <c r="C79" s="19" t="s">
        <v>13</v>
      </c>
      <c r="D79" s="77" t="s">
        <v>238</v>
      </c>
      <c r="E79" s="77">
        <v>600</v>
      </c>
      <c r="F79" s="49">
        <v>9</v>
      </c>
      <c r="G79" s="134">
        <v>300</v>
      </c>
      <c r="H79" s="134"/>
      <c r="I79" s="134">
        <f t="shared" si="1"/>
        <v>300</v>
      </c>
      <c r="J79" s="134"/>
      <c r="K79" s="134">
        <f t="shared" si="1"/>
        <v>300</v>
      </c>
      <c r="L79" s="109">
        <v>300</v>
      </c>
      <c r="M79" s="109"/>
      <c r="N79" s="109">
        <f t="shared" si="0"/>
        <v>300</v>
      </c>
      <c r="O79" s="109"/>
      <c r="P79" s="109">
        <f t="shared" si="0"/>
        <v>300</v>
      </c>
    </row>
    <row r="80" spans="1:16" s="59" customFormat="1" ht="42" x14ac:dyDescent="0.4">
      <c r="A80" s="60"/>
      <c r="B80" s="5"/>
      <c r="C80" s="49" t="s">
        <v>14</v>
      </c>
      <c r="D80" s="93" t="s">
        <v>239</v>
      </c>
      <c r="E80" s="93"/>
      <c r="F80" s="49"/>
      <c r="G80" s="134">
        <f>G81+G82</f>
        <v>3500</v>
      </c>
      <c r="H80" s="134">
        <f>H81+H82</f>
        <v>0</v>
      </c>
      <c r="I80" s="134">
        <f t="shared" si="1"/>
        <v>3500</v>
      </c>
      <c r="J80" s="134">
        <f>J81+J82</f>
        <v>0</v>
      </c>
      <c r="K80" s="134">
        <f t="shared" si="1"/>
        <v>3500</v>
      </c>
      <c r="L80" s="109">
        <f>L81+L82</f>
        <v>3500</v>
      </c>
      <c r="M80" s="109">
        <f>M81+M82</f>
        <v>0</v>
      </c>
      <c r="N80" s="109">
        <f t="shared" si="0"/>
        <v>3500</v>
      </c>
      <c r="O80" s="109">
        <f>O81+O82</f>
        <v>0</v>
      </c>
      <c r="P80" s="109">
        <f t="shared" si="0"/>
        <v>3500</v>
      </c>
    </row>
    <row r="81" spans="1:16" s="59" customFormat="1" ht="57.6" customHeight="1" x14ac:dyDescent="0.4">
      <c r="A81" s="60"/>
      <c r="B81" s="5"/>
      <c r="C81" s="49" t="s">
        <v>15</v>
      </c>
      <c r="D81" s="93" t="s">
        <v>239</v>
      </c>
      <c r="E81" s="93">
        <v>100</v>
      </c>
      <c r="F81" s="49"/>
      <c r="G81" s="134">
        <v>2600</v>
      </c>
      <c r="H81" s="134"/>
      <c r="I81" s="134">
        <f t="shared" si="1"/>
        <v>2600</v>
      </c>
      <c r="J81" s="134"/>
      <c r="K81" s="134">
        <f t="shared" si="1"/>
        <v>2600</v>
      </c>
      <c r="L81" s="109">
        <v>2600</v>
      </c>
      <c r="M81" s="109"/>
      <c r="N81" s="109">
        <f t="shared" si="0"/>
        <v>2600</v>
      </c>
      <c r="O81" s="109"/>
      <c r="P81" s="109">
        <f t="shared" si="0"/>
        <v>2600</v>
      </c>
    </row>
    <row r="82" spans="1:16" s="59" customFormat="1" ht="42" x14ac:dyDescent="0.4">
      <c r="A82" s="60"/>
      <c r="B82" s="5"/>
      <c r="C82" s="49" t="s">
        <v>9</v>
      </c>
      <c r="D82" s="93" t="s">
        <v>239</v>
      </c>
      <c r="E82" s="93">
        <v>200</v>
      </c>
      <c r="F82" s="49">
        <v>9</v>
      </c>
      <c r="G82" s="134">
        <v>900</v>
      </c>
      <c r="H82" s="134"/>
      <c r="I82" s="134">
        <f t="shared" si="1"/>
        <v>900</v>
      </c>
      <c r="J82" s="134"/>
      <c r="K82" s="134">
        <f t="shared" si="1"/>
        <v>900</v>
      </c>
      <c r="L82" s="109">
        <v>900</v>
      </c>
      <c r="M82" s="109"/>
      <c r="N82" s="109">
        <f t="shared" si="0"/>
        <v>900</v>
      </c>
      <c r="O82" s="109"/>
      <c r="P82" s="109">
        <f t="shared" si="0"/>
        <v>900</v>
      </c>
    </row>
    <row r="83" spans="1:16" ht="197.4" customHeight="1" x14ac:dyDescent="0.4">
      <c r="A83" s="10"/>
      <c r="B83" s="5"/>
      <c r="C83" s="19" t="s">
        <v>212</v>
      </c>
      <c r="D83" s="77" t="s">
        <v>240</v>
      </c>
      <c r="E83" s="77"/>
      <c r="F83" s="49"/>
      <c r="G83" s="134">
        <f>G84</f>
        <v>1411.4</v>
      </c>
      <c r="H83" s="134">
        <f>H84</f>
        <v>0</v>
      </c>
      <c r="I83" s="134">
        <f t="shared" si="1"/>
        <v>1411.4</v>
      </c>
      <c r="J83" s="134">
        <f>J84</f>
        <v>0</v>
      </c>
      <c r="K83" s="134">
        <f t="shared" si="1"/>
        <v>1411.4</v>
      </c>
      <c r="L83" s="109">
        <f>L84</f>
        <v>1456</v>
      </c>
      <c r="M83" s="109">
        <f>M84</f>
        <v>0</v>
      </c>
      <c r="N83" s="109">
        <f t="shared" si="0"/>
        <v>1456</v>
      </c>
      <c r="O83" s="109">
        <f>O84</f>
        <v>0</v>
      </c>
      <c r="P83" s="109">
        <f t="shared" si="0"/>
        <v>1456</v>
      </c>
    </row>
    <row r="84" spans="1:16" ht="44.4" customHeight="1" x14ac:dyDescent="0.4">
      <c r="A84" s="10"/>
      <c r="B84" s="5"/>
      <c r="C84" s="49" t="s">
        <v>13</v>
      </c>
      <c r="D84" s="111" t="s">
        <v>240</v>
      </c>
      <c r="E84" s="77">
        <v>600</v>
      </c>
      <c r="F84" s="49"/>
      <c r="G84" s="134">
        <v>1411.4</v>
      </c>
      <c r="H84" s="134"/>
      <c r="I84" s="134">
        <f t="shared" si="1"/>
        <v>1411.4</v>
      </c>
      <c r="J84" s="134"/>
      <c r="K84" s="134">
        <f t="shared" si="1"/>
        <v>1411.4</v>
      </c>
      <c r="L84" s="109">
        <v>1456</v>
      </c>
      <c r="M84" s="109"/>
      <c r="N84" s="109">
        <f t="shared" si="0"/>
        <v>1456</v>
      </c>
      <c r="O84" s="109"/>
      <c r="P84" s="109">
        <f t="shared" si="0"/>
        <v>1456</v>
      </c>
    </row>
    <row r="85" spans="1:16" s="59" customFormat="1" ht="126" x14ac:dyDescent="0.4">
      <c r="A85" s="60"/>
      <c r="B85" s="5"/>
      <c r="C85" s="117" t="s">
        <v>175</v>
      </c>
      <c r="D85" s="76" t="s">
        <v>241</v>
      </c>
      <c r="E85" s="77"/>
      <c r="F85" s="49"/>
      <c r="G85" s="134">
        <f>G86</f>
        <v>1898.5</v>
      </c>
      <c r="H85" s="134">
        <f>H86</f>
        <v>0</v>
      </c>
      <c r="I85" s="134">
        <f t="shared" si="1"/>
        <v>1898.5</v>
      </c>
      <c r="J85" s="134">
        <f>J86</f>
        <v>0</v>
      </c>
      <c r="K85" s="134">
        <f t="shared" si="1"/>
        <v>1898.5</v>
      </c>
      <c r="L85" s="109">
        <f>L86</f>
        <v>1974.3</v>
      </c>
      <c r="M85" s="109">
        <f>M86</f>
        <v>0</v>
      </c>
      <c r="N85" s="109">
        <f t="shared" si="0"/>
        <v>1974.3</v>
      </c>
      <c r="O85" s="109">
        <f>O86</f>
        <v>0</v>
      </c>
      <c r="P85" s="109">
        <f t="shared" si="0"/>
        <v>1974.3</v>
      </c>
    </row>
    <row r="86" spans="1:16" s="59" customFormat="1" ht="42" x14ac:dyDescent="0.4">
      <c r="A86" s="60"/>
      <c r="B86" s="5"/>
      <c r="C86" s="49" t="s">
        <v>13</v>
      </c>
      <c r="D86" s="76" t="s">
        <v>241</v>
      </c>
      <c r="E86" s="77">
        <v>600</v>
      </c>
      <c r="F86" s="49"/>
      <c r="G86" s="134">
        <v>1898.5</v>
      </c>
      <c r="H86" s="134"/>
      <c r="I86" s="134">
        <f t="shared" si="1"/>
        <v>1898.5</v>
      </c>
      <c r="J86" s="134"/>
      <c r="K86" s="134">
        <f t="shared" si="1"/>
        <v>1898.5</v>
      </c>
      <c r="L86" s="109">
        <v>1974.3</v>
      </c>
      <c r="M86" s="109"/>
      <c r="N86" s="109">
        <f t="shared" si="0"/>
        <v>1974.3</v>
      </c>
      <c r="O86" s="109"/>
      <c r="P86" s="109">
        <f t="shared" si="0"/>
        <v>1974.3</v>
      </c>
    </row>
    <row r="87" spans="1:16" ht="63.6" customHeight="1" x14ac:dyDescent="0.4">
      <c r="A87" s="10"/>
      <c r="B87" s="5"/>
      <c r="C87" s="19" t="s">
        <v>192</v>
      </c>
      <c r="D87" s="77" t="s">
        <v>242</v>
      </c>
      <c r="E87" s="77"/>
      <c r="F87" s="49"/>
      <c r="G87" s="134">
        <f>G88</f>
        <v>31953.8</v>
      </c>
      <c r="H87" s="134">
        <f>H88</f>
        <v>-31953.8</v>
      </c>
      <c r="I87" s="134">
        <f t="shared" si="1"/>
        <v>0</v>
      </c>
      <c r="J87" s="134">
        <f>J88</f>
        <v>0</v>
      </c>
      <c r="K87" s="134">
        <f t="shared" si="1"/>
        <v>0</v>
      </c>
      <c r="L87" s="109">
        <f>L88</f>
        <v>0</v>
      </c>
      <c r="M87" s="109">
        <f>M88</f>
        <v>0</v>
      </c>
      <c r="N87" s="109">
        <f t="shared" si="0"/>
        <v>0</v>
      </c>
      <c r="O87" s="109">
        <f>O88</f>
        <v>0</v>
      </c>
      <c r="P87" s="109">
        <f t="shared" si="0"/>
        <v>0</v>
      </c>
    </row>
    <row r="88" spans="1:16" ht="46.5" customHeight="1" x14ac:dyDescent="0.4">
      <c r="A88" s="10"/>
      <c r="B88" s="5"/>
      <c r="C88" s="40" t="s">
        <v>13</v>
      </c>
      <c r="D88" s="77" t="s">
        <v>242</v>
      </c>
      <c r="E88" s="77">
        <v>600</v>
      </c>
      <c r="F88" s="49"/>
      <c r="G88" s="134">
        <v>31953.8</v>
      </c>
      <c r="H88" s="134">
        <v>-31953.8</v>
      </c>
      <c r="I88" s="134">
        <f t="shared" si="1"/>
        <v>0</v>
      </c>
      <c r="J88" s="134"/>
      <c r="K88" s="134">
        <f t="shared" si="1"/>
        <v>0</v>
      </c>
      <c r="L88" s="109">
        <v>0</v>
      </c>
      <c r="M88" s="109">
        <v>0</v>
      </c>
      <c r="N88" s="109">
        <f t="shared" si="0"/>
        <v>0</v>
      </c>
      <c r="O88" s="109">
        <v>0</v>
      </c>
      <c r="P88" s="109">
        <f t="shared" si="0"/>
        <v>0</v>
      </c>
    </row>
    <row r="89" spans="1:16" ht="72" customHeight="1" x14ac:dyDescent="0.4">
      <c r="A89" s="10"/>
      <c r="B89" s="5"/>
      <c r="C89" s="19" t="s">
        <v>193</v>
      </c>
      <c r="D89" s="77" t="s">
        <v>242</v>
      </c>
      <c r="E89" s="77"/>
      <c r="F89" s="49"/>
      <c r="G89" s="134">
        <f>G90</f>
        <v>1331.5</v>
      </c>
      <c r="H89" s="134">
        <f>H90</f>
        <v>-1331.5</v>
      </c>
      <c r="I89" s="134">
        <f t="shared" si="1"/>
        <v>0</v>
      </c>
      <c r="J89" s="134">
        <f>J90</f>
        <v>0</v>
      </c>
      <c r="K89" s="134">
        <f t="shared" si="1"/>
        <v>0</v>
      </c>
      <c r="L89" s="109">
        <f>L90</f>
        <v>1427.8</v>
      </c>
      <c r="M89" s="109">
        <f>M90</f>
        <v>-1427.8</v>
      </c>
      <c r="N89" s="109">
        <f t="shared" si="0"/>
        <v>0</v>
      </c>
      <c r="O89" s="109">
        <f>O90</f>
        <v>0</v>
      </c>
      <c r="P89" s="109">
        <f t="shared" si="0"/>
        <v>0</v>
      </c>
    </row>
    <row r="90" spans="1:16" ht="64.5" customHeight="1" x14ac:dyDescent="0.4">
      <c r="A90" s="10"/>
      <c r="B90" s="5"/>
      <c r="C90" s="40" t="s">
        <v>13</v>
      </c>
      <c r="D90" s="77" t="s">
        <v>242</v>
      </c>
      <c r="E90" s="77">
        <v>600</v>
      </c>
      <c r="F90" s="49"/>
      <c r="G90" s="134">
        <v>1331.5</v>
      </c>
      <c r="H90" s="134">
        <v>-1331.5</v>
      </c>
      <c r="I90" s="134">
        <f t="shared" si="1"/>
        <v>0</v>
      </c>
      <c r="J90" s="134"/>
      <c r="K90" s="134">
        <f t="shared" si="1"/>
        <v>0</v>
      </c>
      <c r="L90" s="109">
        <v>1427.8</v>
      </c>
      <c r="M90" s="109">
        <v>-1427.8</v>
      </c>
      <c r="N90" s="109">
        <f t="shared" si="0"/>
        <v>0</v>
      </c>
      <c r="O90" s="109"/>
      <c r="P90" s="109">
        <f t="shared" si="0"/>
        <v>0</v>
      </c>
    </row>
    <row r="91" spans="1:16" s="59" customFormat="1" ht="126" customHeight="1" x14ac:dyDescent="0.4">
      <c r="A91" s="60"/>
      <c r="B91" s="5"/>
      <c r="C91" s="56" t="s">
        <v>449</v>
      </c>
      <c r="D91" s="45" t="s">
        <v>451</v>
      </c>
      <c r="E91" s="45"/>
      <c r="F91" s="49"/>
      <c r="G91" s="134"/>
      <c r="H91" s="134">
        <f>H92</f>
        <v>28167</v>
      </c>
      <c r="I91" s="134">
        <f t="shared" si="1"/>
        <v>28167</v>
      </c>
      <c r="J91" s="134">
        <f>J92</f>
        <v>0</v>
      </c>
      <c r="K91" s="134">
        <f t="shared" si="1"/>
        <v>28167</v>
      </c>
      <c r="L91" s="109"/>
      <c r="M91" s="109">
        <f>M92</f>
        <v>27418.1</v>
      </c>
      <c r="N91" s="109">
        <f t="shared" si="0"/>
        <v>27418.1</v>
      </c>
      <c r="O91" s="109">
        <f>O92</f>
        <v>0</v>
      </c>
      <c r="P91" s="109">
        <f t="shared" si="0"/>
        <v>27418.1</v>
      </c>
    </row>
    <row r="92" spans="1:16" s="59" customFormat="1" ht="64.5" customHeight="1" x14ac:dyDescent="0.4">
      <c r="A92" s="60"/>
      <c r="B92" s="5"/>
      <c r="C92" s="56" t="s">
        <v>13</v>
      </c>
      <c r="D92" s="45" t="s">
        <v>451</v>
      </c>
      <c r="E92" s="45" t="s">
        <v>155</v>
      </c>
      <c r="F92" s="49"/>
      <c r="G92" s="134"/>
      <c r="H92" s="134">
        <v>28167</v>
      </c>
      <c r="I92" s="134">
        <f t="shared" si="1"/>
        <v>28167</v>
      </c>
      <c r="J92" s="134"/>
      <c r="K92" s="134">
        <f t="shared" si="1"/>
        <v>28167</v>
      </c>
      <c r="L92" s="109"/>
      <c r="M92" s="109">
        <v>27418.1</v>
      </c>
      <c r="N92" s="109">
        <f t="shared" si="0"/>
        <v>27418.1</v>
      </c>
      <c r="O92" s="109"/>
      <c r="P92" s="109">
        <f t="shared" si="0"/>
        <v>27418.1</v>
      </c>
    </row>
    <row r="93" spans="1:16" s="59" customFormat="1" ht="118.8" customHeight="1" x14ac:dyDescent="0.4">
      <c r="A93" s="60"/>
      <c r="B93" s="5"/>
      <c r="C93" s="56" t="s">
        <v>450</v>
      </c>
      <c r="D93" s="45" t="s">
        <v>451</v>
      </c>
      <c r="E93" s="45"/>
      <c r="F93" s="49"/>
      <c r="G93" s="134"/>
      <c r="H93" s="134">
        <f>H94</f>
        <v>1173.7</v>
      </c>
      <c r="I93" s="134">
        <f t="shared" si="1"/>
        <v>1173.7</v>
      </c>
      <c r="J93" s="134">
        <f>J94</f>
        <v>0</v>
      </c>
      <c r="K93" s="134">
        <f t="shared" si="1"/>
        <v>1173.7</v>
      </c>
      <c r="L93" s="109"/>
      <c r="M93" s="109">
        <f>M94</f>
        <v>1142.5</v>
      </c>
      <c r="N93" s="109">
        <f t="shared" si="0"/>
        <v>1142.5</v>
      </c>
      <c r="O93" s="109">
        <f>O94</f>
        <v>0</v>
      </c>
      <c r="P93" s="109">
        <f t="shared" si="0"/>
        <v>1142.5</v>
      </c>
    </row>
    <row r="94" spans="1:16" s="59" customFormat="1" ht="64.5" customHeight="1" x14ac:dyDescent="0.4">
      <c r="A94" s="60"/>
      <c r="B94" s="5"/>
      <c r="C94" s="56" t="s">
        <v>13</v>
      </c>
      <c r="D94" s="45" t="s">
        <v>451</v>
      </c>
      <c r="E94" s="45" t="s">
        <v>155</v>
      </c>
      <c r="F94" s="49"/>
      <c r="G94" s="134"/>
      <c r="H94" s="134">
        <v>1173.7</v>
      </c>
      <c r="I94" s="134">
        <f t="shared" si="1"/>
        <v>1173.7</v>
      </c>
      <c r="J94" s="134"/>
      <c r="K94" s="134">
        <f t="shared" si="1"/>
        <v>1173.7</v>
      </c>
      <c r="L94" s="109"/>
      <c r="M94" s="109">
        <v>1142.5</v>
      </c>
      <c r="N94" s="109">
        <f t="shared" si="0"/>
        <v>1142.5</v>
      </c>
      <c r="O94" s="109"/>
      <c r="P94" s="109">
        <f t="shared" si="0"/>
        <v>1142.5</v>
      </c>
    </row>
    <row r="95" spans="1:16" s="59" customFormat="1" ht="64.5" customHeight="1" x14ac:dyDescent="0.4">
      <c r="A95" s="60"/>
      <c r="B95" s="5"/>
      <c r="C95" s="19" t="s">
        <v>208</v>
      </c>
      <c r="D95" s="99" t="s">
        <v>243</v>
      </c>
      <c r="E95" s="99"/>
      <c r="F95" s="49"/>
      <c r="G95" s="134">
        <f>G96</f>
        <v>3244.8</v>
      </c>
      <c r="H95" s="134">
        <f>H96</f>
        <v>0</v>
      </c>
      <c r="I95" s="134">
        <f t="shared" si="1"/>
        <v>3244.8</v>
      </c>
      <c r="J95" s="134">
        <f>J96</f>
        <v>0</v>
      </c>
      <c r="K95" s="134">
        <f t="shared" si="1"/>
        <v>3244.8</v>
      </c>
      <c r="L95" s="109">
        <f>L96</f>
        <v>3374.5</v>
      </c>
      <c r="M95" s="109">
        <f>M96</f>
        <v>0</v>
      </c>
      <c r="N95" s="109">
        <f t="shared" si="0"/>
        <v>3374.5</v>
      </c>
      <c r="O95" s="109">
        <f>O96</f>
        <v>0</v>
      </c>
      <c r="P95" s="109">
        <f t="shared" si="0"/>
        <v>3374.5</v>
      </c>
    </row>
    <row r="96" spans="1:16" s="59" customFormat="1" ht="64.5" customHeight="1" x14ac:dyDescent="0.4">
      <c r="A96" s="60"/>
      <c r="B96" s="5"/>
      <c r="C96" s="40" t="s">
        <v>13</v>
      </c>
      <c r="D96" s="99" t="s">
        <v>243</v>
      </c>
      <c r="E96" s="99" t="s">
        <v>155</v>
      </c>
      <c r="F96" s="49"/>
      <c r="G96" s="134">
        <v>3244.8</v>
      </c>
      <c r="H96" s="134"/>
      <c r="I96" s="134">
        <f t="shared" si="1"/>
        <v>3244.8</v>
      </c>
      <c r="J96" s="134"/>
      <c r="K96" s="134">
        <f t="shared" si="1"/>
        <v>3244.8</v>
      </c>
      <c r="L96" s="109">
        <v>3374.5</v>
      </c>
      <c r="M96" s="109"/>
      <c r="N96" s="109">
        <f t="shared" si="0"/>
        <v>3374.5</v>
      </c>
      <c r="O96" s="109"/>
      <c r="P96" s="109">
        <f t="shared" si="0"/>
        <v>3374.5</v>
      </c>
    </row>
    <row r="97" spans="1:16" s="59" customFormat="1" ht="64.5" customHeight="1" x14ac:dyDescent="0.4">
      <c r="A97" s="60"/>
      <c r="B97" s="5"/>
      <c r="C97" s="19" t="s">
        <v>209</v>
      </c>
      <c r="D97" s="99" t="s">
        <v>243</v>
      </c>
      <c r="E97" s="99"/>
      <c r="F97" s="49"/>
      <c r="G97" s="134">
        <f>G98</f>
        <v>1825.2</v>
      </c>
      <c r="H97" s="134">
        <f>H98</f>
        <v>0</v>
      </c>
      <c r="I97" s="134">
        <f t="shared" si="1"/>
        <v>1825.2</v>
      </c>
      <c r="J97" s="134">
        <f>J98</f>
        <v>0</v>
      </c>
      <c r="K97" s="134">
        <f t="shared" si="1"/>
        <v>1825.2</v>
      </c>
      <c r="L97" s="109">
        <f>L98</f>
        <v>1898.2</v>
      </c>
      <c r="M97" s="109">
        <f>M98</f>
        <v>0</v>
      </c>
      <c r="N97" s="109">
        <f t="shared" si="0"/>
        <v>1898.2</v>
      </c>
      <c r="O97" s="109">
        <f>O98</f>
        <v>0.1</v>
      </c>
      <c r="P97" s="109">
        <f t="shared" si="0"/>
        <v>1898.3</v>
      </c>
    </row>
    <row r="98" spans="1:16" s="59" customFormat="1" ht="64.5" customHeight="1" x14ac:dyDescent="0.4">
      <c r="A98" s="60"/>
      <c r="B98" s="5"/>
      <c r="C98" s="40" t="s">
        <v>13</v>
      </c>
      <c r="D98" s="99" t="s">
        <v>243</v>
      </c>
      <c r="E98" s="99" t="s">
        <v>155</v>
      </c>
      <c r="F98" s="49"/>
      <c r="G98" s="134">
        <v>1825.2</v>
      </c>
      <c r="H98" s="134"/>
      <c r="I98" s="134">
        <f t="shared" si="1"/>
        <v>1825.2</v>
      </c>
      <c r="J98" s="134"/>
      <c r="K98" s="134">
        <f t="shared" si="1"/>
        <v>1825.2</v>
      </c>
      <c r="L98" s="109">
        <v>1898.2</v>
      </c>
      <c r="M98" s="109"/>
      <c r="N98" s="109">
        <f t="shared" si="0"/>
        <v>1898.2</v>
      </c>
      <c r="O98" s="109">
        <v>0.1</v>
      </c>
      <c r="P98" s="109">
        <f t="shared" si="0"/>
        <v>1898.3</v>
      </c>
    </row>
    <row r="99" spans="1:16" ht="81.599999999999994" customHeight="1" x14ac:dyDescent="0.4">
      <c r="A99" s="10"/>
      <c r="B99" s="11">
        <v>2</v>
      </c>
      <c r="C99" s="7" t="s">
        <v>148</v>
      </c>
      <c r="D99" s="51" t="s">
        <v>19</v>
      </c>
      <c r="E99" s="51"/>
      <c r="F99" s="13"/>
      <c r="G99" s="135">
        <f t="shared" ref="G99:O102" si="3">G100</f>
        <v>6348.5</v>
      </c>
      <c r="H99" s="135">
        <f t="shared" si="3"/>
        <v>0</v>
      </c>
      <c r="I99" s="135">
        <f>G99+H99</f>
        <v>6348.5</v>
      </c>
      <c r="J99" s="135">
        <f t="shared" si="3"/>
        <v>0</v>
      </c>
      <c r="K99" s="135">
        <f>I99+J99</f>
        <v>6348.5</v>
      </c>
      <c r="L99" s="108">
        <f t="shared" si="3"/>
        <v>6387.1</v>
      </c>
      <c r="M99" s="108">
        <f t="shared" si="3"/>
        <v>0</v>
      </c>
      <c r="N99" s="108">
        <f t="shared" si="0"/>
        <v>6387.1</v>
      </c>
      <c r="O99" s="108">
        <f t="shared" si="3"/>
        <v>0</v>
      </c>
      <c r="P99" s="108">
        <f t="shared" si="0"/>
        <v>6387.1</v>
      </c>
    </row>
    <row r="100" spans="1:16" s="59" customFormat="1" ht="48" customHeight="1" x14ac:dyDescent="0.4">
      <c r="A100" s="60"/>
      <c r="B100" s="11"/>
      <c r="C100" s="56" t="s">
        <v>244</v>
      </c>
      <c r="D100" s="120" t="s">
        <v>22</v>
      </c>
      <c r="E100" s="51"/>
      <c r="F100" s="13"/>
      <c r="G100" s="134">
        <f>G101+G104+G108</f>
        <v>6348.5</v>
      </c>
      <c r="H100" s="134">
        <f>H101+H104+H108</f>
        <v>0</v>
      </c>
      <c r="I100" s="134">
        <f t="shared" ref="I100:K163" si="4">G100+H100</f>
        <v>6348.5</v>
      </c>
      <c r="J100" s="134">
        <f>J101+J104+J108</f>
        <v>0</v>
      </c>
      <c r="K100" s="134">
        <f t="shared" si="4"/>
        <v>6348.5</v>
      </c>
      <c r="L100" s="109">
        <f>L101+L104+L108</f>
        <v>6387.1</v>
      </c>
      <c r="M100" s="109">
        <f>M101+M104+M108</f>
        <v>0</v>
      </c>
      <c r="N100" s="109">
        <f t="shared" si="0"/>
        <v>6387.1</v>
      </c>
      <c r="O100" s="109">
        <f>O101+O104+O108</f>
        <v>0</v>
      </c>
      <c r="P100" s="109">
        <f t="shared" si="0"/>
        <v>6387.1</v>
      </c>
    </row>
    <row r="101" spans="1:16" ht="72" customHeight="1" x14ac:dyDescent="0.4">
      <c r="A101" s="10"/>
      <c r="B101" s="5"/>
      <c r="C101" s="56" t="s">
        <v>245</v>
      </c>
      <c r="D101" s="77" t="s">
        <v>23</v>
      </c>
      <c r="E101" s="77"/>
      <c r="F101" s="50"/>
      <c r="G101" s="134">
        <f>G102</f>
        <v>46</v>
      </c>
      <c r="H101" s="134">
        <f>H102</f>
        <v>0</v>
      </c>
      <c r="I101" s="134">
        <f t="shared" si="4"/>
        <v>46</v>
      </c>
      <c r="J101" s="134">
        <f>J102</f>
        <v>0</v>
      </c>
      <c r="K101" s="134">
        <f t="shared" si="4"/>
        <v>46</v>
      </c>
      <c r="L101" s="109">
        <f>L102</f>
        <v>46</v>
      </c>
      <c r="M101" s="109">
        <f>M102</f>
        <v>0</v>
      </c>
      <c r="N101" s="109">
        <f t="shared" si="0"/>
        <v>46</v>
      </c>
      <c r="O101" s="109">
        <f>O102</f>
        <v>0</v>
      </c>
      <c r="P101" s="109">
        <f t="shared" si="0"/>
        <v>46</v>
      </c>
    </row>
    <row r="102" spans="1:16" ht="42" x14ac:dyDescent="0.4">
      <c r="A102" s="10"/>
      <c r="B102" s="5"/>
      <c r="C102" s="28" t="s">
        <v>20</v>
      </c>
      <c r="D102" s="77" t="s">
        <v>246</v>
      </c>
      <c r="E102" s="77"/>
      <c r="F102" s="50"/>
      <c r="G102" s="134">
        <f t="shared" si="3"/>
        <v>46</v>
      </c>
      <c r="H102" s="134">
        <f t="shared" si="3"/>
        <v>0</v>
      </c>
      <c r="I102" s="134">
        <f t="shared" si="4"/>
        <v>46</v>
      </c>
      <c r="J102" s="134">
        <f t="shared" si="3"/>
        <v>0</v>
      </c>
      <c r="K102" s="134">
        <f t="shared" si="4"/>
        <v>46</v>
      </c>
      <c r="L102" s="109">
        <f t="shared" si="3"/>
        <v>46</v>
      </c>
      <c r="M102" s="109">
        <f t="shared" si="3"/>
        <v>0</v>
      </c>
      <c r="N102" s="109">
        <f t="shared" si="0"/>
        <v>46</v>
      </c>
      <c r="O102" s="109">
        <f t="shared" si="3"/>
        <v>0</v>
      </c>
      <c r="P102" s="109">
        <f t="shared" si="0"/>
        <v>46</v>
      </c>
    </row>
    <row r="103" spans="1:16" ht="42" x14ac:dyDescent="0.4">
      <c r="A103" s="10"/>
      <c r="B103" s="5"/>
      <c r="C103" s="28" t="s">
        <v>9</v>
      </c>
      <c r="D103" s="120" t="s">
        <v>246</v>
      </c>
      <c r="E103" s="77">
        <v>200</v>
      </c>
      <c r="F103" s="50">
        <v>13</v>
      </c>
      <c r="G103" s="134">
        <v>46</v>
      </c>
      <c r="H103" s="134"/>
      <c r="I103" s="134">
        <f t="shared" si="4"/>
        <v>46</v>
      </c>
      <c r="J103" s="134"/>
      <c r="K103" s="134">
        <f t="shared" si="4"/>
        <v>46</v>
      </c>
      <c r="L103" s="109">
        <v>46</v>
      </c>
      <c r="M103" s="109"/>
      <c r="N103" s="109">
        <f t="shared" ref="N103:P166" si="5">L103+M103</f>
        <v>46</v>
      </c>
      <c r="O103" s="109"/>
      <c r="P103" s="109">
        <f t="shared" si="5"/>
        <v>46</v>
      </c>
    </row>
    <row r="104" spans="1:16" ht="64.2" customHeight="1" x14ac:dyDescent="0.4">
      <c r="A104" s="10"/>
      <c r="B104" s="5"/>
      <c r="C104" s="55" t="s">
        <v>247</v>
      </c>
      <c r="D104" s="77" t="s">
        <v>248</v>
      </c>
      <c r="E104" s="77"/>
      <c r="F104" s="50"/>
      <c r="G104" s="134">
        <f>G105</f>
        <v>3133</v>
      </c>
      <c r="H104" s="134">
        <f>H105</f>
        <v>0</v>
      </c>
      <c r="I104" s="134">
        <f t="shared" si="4"/>
        <v>3133</v>
      </c>
      <c r="J104" s="134">
        <f>J105</f>
        <v>0</v>
      </c>
      <c r="K104" s="134">
        <f t="shared" si="4"/>
        <v>3133</v>
      </c>
      <c r="L104" s="109">
        <f>L105</f>
        <v>3133</v>
      </c>
      <c r="M104" s="109">
        <f>M105</f>
        <v>0</v>
      </c>
      <c r="N104" s="109">
        <f t="shared" si="5"/>
        <v>3133</v>
      </c>
      <c r="O104" s="109">
        <f>O105</f>
        <v>0</v>
      </c>
      <c r="P104" s="109">
        <f t="shared" si="5"/>
        <v>3133</v>
      </c>
    </row>
    <row r="105" spans="1:16" ht="58.95" customHeight="1" x14ac:dyDescent="0.4">
      <c r="A105" s="10"/>
      <c r="B105" s="5"/>
      <c r="C105" s="28" t="s">
        <v>21</v>
      </c>
      <c r="D105" s="77" t="s">
        <v>249</v>
      </c>
      <c r="E105" s="77"/>
      <c r="F105" s="50"/>
      <c r="G105" s="134">
        <f>G106+G107</f>
        <v>3133</v>
      </c>
      <c r="H105" s="134">
        <f>H106+H107</f>
        <v>0</v>
      </c>
      <c r="I105" s="134">
        <f t="shared" si="4"/>
        <v>3133</v>
      </c>
      <c r="J105" s="134">
        <f>J106+J107</f>
        <v>0</v>
      </c>
      <c r="K105" s="134">
        <f t="shared" si="4"/>
        <v>3133</v>
      </c>
      <c r="L105" s="109">
        <f>L106+L107</f>
        <v>3133</v>
      </c>
      <c r="M105" s="109">
        <f>M106+M107</f>
        <v>0</v>
      </c>
      <c r="N105" s="109">
        <f t="shared" si="5"/>
        <v>3133</v>
      </c>
      <c r="O105" s="109">
        <f>O106+O107</f>
        <v>0</v>
      </c>
      <c r="P105" s="109">
        <f t="shared" si="5"/>
        <v>3133</v>
      </c>
    </row>
    <row r="106" spans="1:16" ht="42" x14ac:dyDescent="0.4">
      <c r="A106" s="10"/>
      <c r="B106" s="5"/>
      <c r="C106" s="28" t="s">
        <v>9</v>
      </c>
      <c r="D106" s="120" t="s">
        <v>249</v>
      </c>
      <c r="E106" s="77">
        <v>200</v>
      </c>
      <c r="F106" s="50">
        <v>13</v>
      </c>
      <c r="G106" s="134">
        <v>3056</v>
      </c>
      <c r="H106" s="134"/>
      <c r="I106" s="134">
        <f t="shared" si="4"/>
        <v>3056</v>
      </c>
      <c r="J106" s="134"/>
      <c r="K106" s="134">
        <f t="shared" si="4"/>
        <v>3056</v>
      </c>
      <c r="L106" s="109">
        <v>3056</v>
      </c>
      <c r="M106" s="109"/>
      <c r="N106" s="109">
        <f t="shared" si="5"/>
        <v>3056</v>
      </c>
      <c r="O106" s="109"/>
      <c r="P106" s="109">
        <f t="shared" si="5"/>
        <v>3056</v>
      </c>
    </row>
    <row r="107" spans="1:16" ht="21" x14ac:dyDescent="0.4">
      <c r="A107" s="10"/>
      <c r="B107" s="5"/>
      <c r="C107" s="28" t="s">
        <v>10</v>
      </c>
      <c r="D107" s="120" t="s">
        <v>249</v>
      </c>
      <c r="E107" s="77">
        <v>300</v>
      </c>
      <c r="F107" s="50"/>
      <c r="G107" s="134">
        <v>77</v>
      </c>
      <c r="H107" s="134"/>
      <c r="I107" s="134">
        <f t="shared" si="4"/>
        <v>77</v>
      </c>
      <c r="J107" s="134"/>
      <c r="K107" s="134">
        <f t="shared" si="4"/>
        <v>77</v>
      </c>
      <c r="L107" s="109">
        <v>77</v>
      </c>
      <c r="M107" s="109"/>
      <c r="N107" s="109">
        <f t="shared" si="5"/>
        <v>77</v>
      </c>
      <c r="O107" s="109"/>
      <c r="P107" s="109">
        <f t="shared" si="5"/>
        <v>77</v>
      </c>
    </row>
    <row r="108" spans="1:16" ht="55.95" customHeight="1" x14ac:dyDescent="0.4">
      <c r="A108" s="10"/>
      <c r="B108" s="5"/>
      <c r="C108" s="56" t="s">
        <v>250</v>
      </c>
      <c r="D108" s="77" t="s">
        <v>251</v>
      </c>
      <c r="E108" s="77"/>
      <c r="F108" s="50"/>
      <c r="G108" s="134">
        <f>G109</f>
        <v>3169.5</v>
      </c>
      <c r="H108" s="134">
        <f>H109</f>
        <v>0</v>
      </c>
      <c r="I108" s="134">
        <f t="shared" si="4"/>
        <v>3169.5</v>
      </c>
      <c r="J108" s="134">
        <f>J109</f>
        <v>0</v>
      </c>
      <c r="K108" s="134">
        <f t="shared" si="4"/>
        <v>3169.5</v>
      </c>
      <c r="L108" s="109">
        <f>L109</f>
        <v>3208.1</v>
      </c>
      <c r="M108" s="109">
        <f>M109</f>
        <v>0</v>
      </c>
      <c r="N108" s="109">
        <f t="shared" si="5"/>
        <v>3208.1</v>
      </c>
      <c r="O108" s="109">
        <f>O109</f>
        <v>0</v>
      </c>
      <c r="P108" s="109">
        <f t="shared" si="5"/>
        <v>3208.1</v>
      </c>
    </row>
    <row r="109" spans="1:16" ht="58.5" customHeight="1" x14ac:dyDescent="0.4">
      <c r="A109" s="10"/>
      <c r="B109" s="5"/>
      <c r="C109" s="28" t="s">
        <v>24</v>
      </c>
      <c r="D109" s="77" t="s">
        <v>252</v>
      </c>
      <c r="E109" s="77"/>
      <c r="F109" s="50"/>
      <c r="G109" s="134">
        <f>G110+G111</f>
        <v>3169.5</v>
      </c>
      <c r="H109" s="134">
        <f>H110+H111</f>
        <v>0</v>
      </c>
      <c r="I109" s="134">
        <f t="shared" si="4"/>
        <v>3169.5</v>
      </c>
      <c r="J109" s="134">
        <f>J110+J111</f>
        <v>0</v>
      </c>
      <c r="K109" s="134">
        <f t="shared" si="4"/>
        <v>3169.5</v>
      </c>
      <c r="L109" s="109">
        <f>L110+L111</f>
        <v>3208.1</v>
      </c>
      <c r="M109" s="109">
        <f>M110+M111</f>
        <v>0</v>
      </c>
      <c r="N109" s="109">
        <f t="shared" si="5"/>
        <v>3208.1</v>
      </c>
      <c r="O109" s="109">
        <f>O110+O111</f>
        <v>0</v>
      </c>
      <c r="P109" s="109">
        <f t="shared" si="5"/>
        <v>3208.1</v>
      </c>
    </row>
    <row r="110" spans="1:16" s="59" customFormat="1" ht="41.25" customHeight="1" x14ac:dyDescent="0.4">
      <c r="A110" s="60"/>
      <c r="B110" s="173"/>
      <c r="C110" s="177" t="s">
        <v>9</v>
      </c>
      <c r="D110" s="175" t="s">
        <v>252</v>
      </c>
      <c r="E110" s="175">
        <v>200</v>
      </c>
      <c r="F110" s="50">
        <v>13</v>
      </c>
      <c r="G110" s="134">
        <v>3148.5</v>
      </c>
      <c r="H110" s="134"/>
      <c r="I110" s="134">
        <f t="shared" si="4"/>
        <v>3148.5</v>
      </c>
      <c r="J110" s="134"/>
      <c r="K110" s="134">
        <f t="shared" si="4"/>
        <v>3148.5</v>
      </c>
      <c r="L110" s="109">
        <v>3187.1</v>
      </c>
      <c r="M110" s="109"/>
      <c r="N110" s="109">
        <f t="shared" si="5"/>
        <v>3187.1</v>
      </c>
      <c r="O110" s="109"/>
      <c r="P110" s="109">
        <f t="shared" si="5"/>
        <v>3187.1</v>
      </c>
    </row>
    <row r="111" spans="1:16" ht="21" x14ac:dyDescent="0.4">
      <c r="A111" s="10"/>
      <c r="B111" s="174"/>
      <c r="C111" s="178"/>
      <c r="D111" s="176"/>
      <c r="E111" s="176"/>
      <c r="F111" s="50">
        <v>5</v>
      </c>
      <c r="G111" s="134">
        <v>21</v>
      </c>
      <c r="H111" s="134"/>
      <c r="I111" s="134">
        <f t="shared" si="4"/>
        <v>21</v>
      </c>
      <c r="J111" s="134"/>
      <c r="K111" s="134">
        <f t="shared" si="4"/>
        <v>21</v>
      </c>
      <c r="L111" s="109">
        <v>21</v>
      </c>
      <c r="M111" s="109"/>
      <c r="N111" s="109">
        <f t="shared" si="5"/>
        <v>21</v>
      </c>
      <c r="O111" s="109"/>
      <c r="P111" s="109">
        <f t="shared" si="5"/>
        <v>21</v>
      </c>
    </row>
    <row r="112" spans="1:16" ht="40.799999999999997" x14ac:dyDescent="0.4">
      <c r="A112" s="10"/>
      <c r="B112" s="13">
        <v>3</v>
      </c>
      <c r="C112" s="7" t="s">
        <v>136</v>
      </c>
      <c r="D112" s="51" t="s">
        <v>25</v>
      </c>
      <c r="E112" s="51"/>
      <c r="F112" s="13"/>
      <c r="G112" s="135">
        <f>G113</f>
        <v>4105.7</v>
      </c>
      <c r="H112" s="135">
        <f>H113</f>
        <v>0</v>
      </c>
      <c r="I112" s="135">
        <f t="shared" si="4"/>
        <v>4105.7</v>
      </c>
      <c r="J112" s="135">
        <f>J113</f>
        <v>0</v>
      </c>
      <c r="K112" s="135">
        <f t="shared" si="4"/>
        <v>4105.7</v>
      </c>
      <c r="L112" s="108">
        <f>L113</f>
        <v>4166.8</v>
      </c>
      <c r="M112" s="108">
        <f>M113</f>
        <v>0</v>
      </c>
      <c r="N112" s="108">
        <f t="shared" si="5"/>
        <v>4166.8</v>
      </c>
      <c r="O112" s="108">
        <f>O113</f>
        <v>0</v>
      </c>
      <c r="P112" s="108">
        <f t="shared" si="5"/>
        <v>4166.8</v>
      </c>
    </row>
    <row r="113" spans="1:16" s="59" customFormat="1" ht="21" x14ac:dyDescent="0.4">
      <c r="A113" s="60"/>
      <c r="B113" s="13"/>
      <c r="C113" s="124" t="s">
        <v>217</v>
      </c>
      <c r="D113" s="120" t="s">
        <v>253</v>
      </c>
      <c r="E113" s="51"/>
      <c r="F113" s="13"/>
      <c r="G113" s="134">
        <f>G114+G119</f>
        <v>4105.7</v>
      </c>
      <c r="H113" s="134">
        <f>H114+H119</f>
        <v>0</v>
      </c>
      <c r="I113" s="134">
        <f t="shared" si="4"/>
        <v>4105.7</v>
      </c>
      <c r="J113" s="134">
        <f>J114+J119</f>
        <v>0</v>
      </c>
      <c r="K113" s="134">
        <f t="shared" si="4"/>
        <v>4105.7</v>
      </c>
      <c r="L113" s="109">
        <f>L114+L119</f>
        <v>4166.8</v>
      </c>
      <c r="M113" s="109">
        <f>M114+M119</f>
        <v>0</v>
      </c>
      <c r="N113" s="109">
        <f t="shared" si="5"/>
        <v>4166.8</v>
      </c>
      <c r="O113" s="109">
        <f>O114+O119</f>
        <v>0</v>
      </c>
      <c r="P113" s="109">
        <f t="shared" si="5"/>
        <v>4166.8</v>
      </c>
    </row>
    <row r="114" spans="1:16" ht="38.4" x14ac:dyDescent="0.4">
      <c r="A114" s="10"/>
      <c r="B114" s="5"/>
      <c r="C114" s="56" t="s">
        <v>254</v>
      </c>
      <c r="D114" s="77" t="s">
        <v>255</v>
      </c>
      <c r="E114" s="77"/>
      <c r="F114" s="50"/>
      <c r="G114" s="134">
        <f>G115+G117</f>
        <v>2905.7</v>
      </c>
      <c r="H114" s="134">
        <f>H115+H117</f>
        <v>0</v>
      </c>
      <c r="I114" s="134">
        <f t="shared" si="4"/>
        <v>2905.7</v>
      </c>
      <c r="J114" s="134">
        <f>J115+J117</f>
        <v>0</v>
      </c>
      <c r="K114" s="134">
        <f t="shared" si="4"/>
        <v>2905.7</v>
      </c>
      <c r="L114" s="109">
        <f>L115+L117</f>
        <v>2966.8</v>
      </c>
      <c r="M114" s="109">
        <f>M115+M117</f>
        <v>0</v>
      </c>
      <c r="N114" s="109">
        <f t="shared" si="5"/>
        <v>2966.8</v>
      </c>
      <c r="O114" s="109">
        <f>O115+O117</f>
        <v>0</v>
      </c>
      <c r="P114" s="109">
        <f t="shared" si="5"/>
        <v>2966.8</v>
      </c>
    </row>
    <row r="115" spans="1:16" ht="21" x14ac:dyDescent="0.4">
      <c r="A115" s="10"/>
      <c r="B115" s="5"/>
      <c r="C115" s="31" t="s">
        <v>27</v>
      </c>
      <c r="D115" s="79" t="s">
        <v>256</v>
      </c>
      <c r="E115" s="79"/>
      <c r="F115" s="50"/>
      <c r="G115" s="134">
        <f>G116</f>
        <v>1372.4</v>
      </c>
      <c r="H115" s="134">
        <f>H116</f>
        <v>0</v>
      </c>
      <c r="I115" s="134">
        <f t="shared" si="4"/>
        <v>1372.4</v>
      </c>
      <c r="J115" s="134">
        <f>J116</f>
        <v>0</v>
      </c>
      <c r="K115" s="134">
        <f t="shared" si="4"/>
        <v>1372.4</v>
      </c>
      <c r="L115" s="109">
        <f>L116</f>
        <v>1372.4</v>
      </c>
      <c r="M115" s="109">
        <f>M116</f>
        <v>0</v>
      </c>
      <c r="N115" s="109">
        <f t="shared" si="5"/>
        <v>1372.4</v>
      </c>
      <c r="O115" s="109">
        <f>O116</f>
        <v>0</v>
      </c>
      <c r="P115" s="109">
        <f t="shared" si="5"/>
        <v>1372.4</v>
      </c>
    </row>
    <row r="116" spans="1:16" ht="42" x14ac:dyDescent="0.4">
      <c r="A116" s="10"/>
      <c r="B116" s="5"/>
      <c r="C116" s="49" t="s">
        <v>26</v>
      </c>
      <c r="D116" s="77" t="s">
        <v>256</v>
      </c>
      <c r="E116" s="77">
        <v>600</v>
      </c>
      <c r="F116" s="22">
        <v>7</v>
      </c>
      <c r="G116" s="134">
        <v>1372.4</v>
      </c>
      <c r="H116" s="134"/>
      <c r="I116" s="134">
        <f t="shared" si="4"/>
        <v>1372.4</v>
      </c>
      <c r="J116" s="134"/>
      <c r="K116" s="134">
        <f t="shared" si="4"/>
        <v>1372.4</v>
      </c>
      <c r="L116" s="109">
        <v>1372.4</v>
      </c>
      <c r="M116" s="109"/>
      <c r="N116" s="109">
        <f t="shared" si="5"/>
        <v>1372.4</v>
      </c>
      <c r="O116" s="109"/>
      <c r="P116" s="109">
        <f t="shared" si="5"/>
        <v>1372.4</v>
      </c>
    </row>
    <row r="117" spans="1:16" s="59" customFormat="1" ht="76.8" x14ac:dyDescent="0.4">
      <c r="A117" s="60"/>
      <c r="B117" s="5"/>
      <c r="C117" s="44" t="s">
        <v>167</v>
      </c>
      <c r="D117" s="45" t="s">
        <v>257</v>
      </c>
      <c r="E117" s="45"/>
      <c r="F117" s="50"/>
      <c r="G117" s="134">
        <f>G118</f>
        <v>1533.3</v>
      </c>
      <c r="H117" s="134">
        <f>H118</f>
        <v>0</v>
      </c>
      <c r="I117" s="134">
        <f t="shared" si="4"/>
        <v>1533.3</v>
      </c>
      <c r="J117" s="134">
        <f>J118</f>
        <v>0</v>
      </c>
      <c r="K117" s="134">
        <f t="shared" si="4"/>
        <v>1533.3</v>
      </c>
      <c r="L117" s="109">
        <f>L118</f>
        <v>1594.4</v>
      </c>
      <c r="M117" s="109">
        <f>M118</f>
        <v>0</v>
      </c>
      <c r="N117" s="109">
        <f t="shared" si="5"/>
        <v>1594.4</v>
      </c>
      <c r="O117" s="109">
        <f>O118</f>
        <v>0</v>
      </c>
      <c r="P117" s="109">
        <f t="shared" si="5"/>
        <v>1594.4</v>
      </c>
    </row>
    <row r="118" spans="1:16" s="59" customFormat="1" ht="38.4" x14ac:dyDescent="0.4">
      <c r="A118" s="60"/>
      <c r="B118" s="5"/>
      <c r="C118" s="44" t="s">
        <v>13</v>
      </c>
      <c r="D118" s="45" t="s">
        <v>257</v>
      </c>
      <c r="E118" s="45" t="s">
        <v>155</v>
      </c>
      <c r="F118" s="50"/>
      <c r="G118" s="134">
        <v>1533.3</v>
      </c>
      <c r="H118" s="134"/>
      <c r="I118" s="134">
        <f t="shared" si="4"/>
        <v>1533.3</v>
      </c>
      <c r="J118" s="134"/>
      <c r="K118" s="134">
        <f t="shared" si="4"/>
        <v>1533.3</v>
      </c>
      <c r="L118" s="109">
        <v>1594.4</v>
      </c>
      <c r="M118" s="109"/>
      <c r="N118" s="109">
        <f t="shared" si="5"/>
        <v>1594.4</v>
      </c>
      <c r="O118" s="109"/>
      <c r="P118" s="109">
        <f t="shared" si="5"/>
        <v>1594.4</v>
      </c>
    </row>
    <row r="119" spans="1:16" s="59" customFormat="1" ht="66" customHeight="1" x14ac:dyDescent="0.4">
      <c r="A119" s="60"/>
      <c r="B119" s="5"/>
      <c r="C119" s="44" t="s">
        <v>260</v>
      </c>
      <c r="D119" s="45" t="s">
        <v>258</v>
      </c>
      <c r="E119" s="45"/>
      <c r="F119" s="22"/>
      <c r="G119" s="134">
        <f>G120</f>
        <v>1200</v>
      </c>
      <c r="H119" s="134">
        <f>H120</f>
        <v>0</v>
      </c>
      <c r="I119" s="134">
        <f t="shared" si="4"/>
        <v>1200</v>
      </c>
      <c r="J119" s="134">
        <f>J120</f>
        <v>0</v>
      </c>
      <c r="K119" s="134">
        <f t="shared" si="4"/>
        <v>1200</v>
      </c>
      <c r="L119" s="109">
        <f>L120</f>
        <v>1200</v>
      </c>
      <c r="M119" s="109">
        <f>M120</f>
        <v>0</v>
      </c>
      <c r="N119" s="109">
        <f t="shared" si="5"/>
        <v>1200</v>
      </c>
      <c r="O119" s="109">
        <f>O120</f>
        <v>0</v>
      </c>
      <c r="P119" s="109">
        <f t="shared" si="5"/>
        <v>1200</v>
      </c>
    </row>
    <row r="120" spans="1:16" s="59" customFormat="1" ht="21" x14ac:dyDescent="0.4">
      <c r="A120" s="60"/>
      <c r="B120" s="5"/>
      <c r="C120" s="44" t="s">
        <v>180</v>
      </c>
      <c r="D120" s="45" t="s">
        <v>259</v>
      </c>
      <c r="E120" s="45"/>
      <c r="F120" s="22"/>
      <c r="G120" s="134">
        <f t="shared" ref="G120:O120" si="6">G121</f>
        <v>1200</v>
      </c>
      <c r="H120" s="134">
        <f t="shared" si="6"/>
        <v>0</v>
      </c>
      <c r="I120" s="134">
        <f t="shared" si="4"/>
        <v>1200</v>
      </c>
      <c r="J120" s="134">
        <f t="shared" si="6"/>
        <v>0</v>
      </c>
      <c r="K120" s="134">
        <f t="shared" si="4"/>
        <v>1200</v>
      </c>
      <c r="L120" s="109">
        <f t="shared" si="6"/>
        <v>1200</v>
      </c>
      <c r="M120" s="109">
        <f t="shared" si="6"/>
        <v>0</v>
      </c>
      <c r="N120" s="109">
        <f t="shared" si="5"/>
        <v>1200</v>
      </c>
      <c r="O120" s="109">
        <f t="shared" si="6"/>
        <v>0</v>
      </c>
      <c r="P120" s="109">
        <f t="shared" si="5"/>
        <v>1200</v>
      </c>
    </row>
    <row r="121" spans="1:16" s="59" customFormat="1" ht="38.4" x14ac:dyDescent="0.4">
      <c r="A121" s="60"/>
      <c r="B121" s="5"/>
      <c r="C121" s="56" t="s">
        <v>9</v>
      </c>
      <c r="D121" s="45" t="s">
        <v>259</v>
      </c>
      <c r="E121" s="45" t="s">
        <v>154</v>
      </c>
      <c r="F121" s="22"/>
      <c r="G121" s="134">
        <v>1200</v>
      </c>
      <c r="H121" s="134"/>
      <c r="I121" s="134">
        <f t="shared" si="4"/>
        <v>1200</v>
      </c>
      <c r="J121" s="134"/>
      <c r="K121" s="134">
        <f t="shared" si="4"/>
        <v>1200</v>
      </c>
      <c r="L121" s="109">
        <v>1200</v>
      </c>
      <c r="M121" s="109"/>
      <c r="N121" s="109">
        <f t="shared" si="5"/>
        <v>1200</v>
      </c>
      <c r="O121" s="109"/>
      <c r="P121" s="109">
        <f t="shared" si="5"/>
        <v>1200</v>
      </c>
    </row>
    <row r="122" spans="1:16" ht="81.75" customHeight="1" x14ac:dyDescent="0.4">
      <c r="A122" s="10"/>
      <c r="B122" s="11">
        <v>4</v>
      </c>
      <c r="C122" s="7" t="s">
        <v>135</v>
      </c>
      <c r="D122" s="51" t="s">
        <v>28</v>
      </c>
      <c r="E122" s="51"/>
      <c r="F122" s="13"/>
      <c r="G122" s="135">
        <f t="shared" ref="G122:O131" si="7">G123</f>
        <v>7068.6</v>
      </c>
      <c r="H122" s="135">
        <f t="shared" si="7"/>
        <v>0</v>
      </c>
      <c r="I122" s="135">
        <f t="shared" si="4"/>
        <v>7068.6</v>
      </c>
      <c r="J122" s="135">
        <f t="shared" si="7"/>
        <v>0</v>
      </c>
      <c r="K122" s="135">
        <f t="shared" si="4"/>
        <v>7068.6</v>
      </c>
      <c r="L122" s="108">
        <f t="shared" si="7"/>
        <v>14642.4</v>
      </c>
      <c r="M122" s="108">
        <f t="shared" si="7"/>
        <v>0</v>
      </c>
      <c r="N122" s="108">
        <f t="shared" si="5"/>
        <v>14642.4</v>
      </c>
      <c r="O122" s="108">
        <f t="shared" si="7"/>
        <v>0</v>
      </c>
      <c r="P122" s="108">
        <f t="shared" si="5"/>
        <v>14642.4</v>
      </c>
    </row>
    <row r="123" spans="1:16" s="59" customFormat="1" ht="39.75" customHeight="1" x14ac:dyDescent="0.4">
      <c r="A123" s="60"/>
      <c r="B123" s="11"/>
      <c r="C123" s="124" t="s">
        <v>217</v>
      </c>
      <c r="D123" s="120" t="s">
        <v>261</v>
      </c>
      <c r="E123" s="51"/>
      <c r="F123" s="13"/>
      <c r="G123" s="134">
        <f>G124+G127+G130</f>
        <v>7068.6</v>
      </c>
      <c r="H123" s="134">
        <f>H124+H127+H130</f>
        <v>0</v>
      </c>
      <c r="I123" s="134">
        <f t="shared" si="4"/>
        <v>7068.6</v>
      </c>
      <c r="J123" s="134">
        <f>J124+J127+J130</f>
        <v>0</v>
      </c>
      <c r="K123" s="134">
        <f t="shared" si="4"/>
        <v>7068.6</v>
      </c>
      <c r="L123" s="134">
        <f>L124+L127+L130</f>
        <v>14642.4</v>
      </c>
      <c r="M123" s="134">
        <f>M124+M127+M130</f>
        <v>0</v>
      </c>
      <c r="N123" s="109">
        <f t="shared" si="5"/>
        <v>14642.4</v>
      </c>
      <c r="O123" s="134">
        <f>O124+O127+O130</f>
        <v>0</v>
      </c>
      <c r="P123" s="109">
        <f t="shared" si="5"/>
        <v>14642.4</v>
      </c>
    </row>
    <row r="124" spans="1:16" s="59" customFormat="1" ht="91.2" customHeight="1" x14ac:dyDescent="0.4">
      <c r="A124" s="60"/>
      <c r="B124" s="5"/>
      <c r="C124" s="88" t="s">
        <v>262</v>
      </c>
      <c r="D124" s="82" t="s">
        <v>263</v>
      </c>
      <c r="E124" s="82"/>
      <c r="F124" s="50"/>
      <c r="G124" s="134">
        <f t="shared" si="7"/>
        <v>3479.7</v>
      </c>
      <c r="H124" s="134">
        <f t="shared" si="7"/>
        <v>0</v>
      </c>
      <c r="I124" s="134">
        <f t="shared" si="4"/>
        <v>3479.7</v>
      </c>
      <c r="J124" s="134">
        <f t="shared" si="7"/>
        <v>0</v>
      </c>
      <c r="K124" s="134">
        <f t="shared" si="4"/>
        <v>3479.7</v>
      </c>
      <c r="L124" s="109">
        <f t="shared" si="7"/>
        <v>1243.5</v>
      </c>
      <c r="M124" s="109">
        <f t="shared" si="7"/>
        <v>0</v>
      </c>
      <c r="N124" s="109">
        <f t="shared" si="5"/>
        <v>1243.5</v>
      </c>
      <c r="O124" s="109">
        <f t="shared" si="7"/>
        <v>0</v>
      </c>
      <c r="P124" s="109">
        <f t="shared" si="5"/>
        <v>1243.5</v>
      </c>
    </row>
    <row r="125" spans="1:16" s="59" customFormat="1" ht="51" customHeight="1" x14ac:dyDescent="0.4">
      <c r="A125" s="60"/>
      <c r="B125" s="5"/>
      <c r="C125" s="88" t="s">
        <v>181</v>
      </c>
      <c r="D125" s="82" t="s">
        <v>264</v>
      </c>
      <c r="E125" s="82"/>
      <c r="F125" s="50"/>
      <c r="G125" s="134">
        <f t="shared" si="7"/>
        <v>3479.7</v>
      </c>
      <c r="H125" s="134">
        <f t="shared" si="7"/>
        <v>0</v>
      </c>
      <c r="I125" s="134">
        <f t="shared" si="4"/>
        <v>3479.7</v>
      </c>
      <c r="J125" s="134">
        <f t="shared" si="7"/>
        <v>0</v>
      </c>
      <c r="K125" s="134">
        <f t="shared" si="4"/>
        <v>3479.7</v>
      </c>
      <c r="L125" s="109">
        <f t="shared" si="7"/>
        <v>1243.5</v>
      </c>
      <c r="M125" s="109">
        <f t="shared" si="7"/>
        <v>0</v>
      </c>
      <c r="N125" s="109">
        <f t="shared" si="5"/>
        <v>1243.5</v>
      </c>
      <c r="O125" s="109">
        <f t="shared" si="7"/>
        <v>0</v>
      </c>
      <c r="P125" s="109">
        <f t="shared" si="5"/>
        <v>1243.5</v>
      </c>
    </row>
    <row r="126" spans="1:16" s="59" customFormat="1" ht="42" x14ac:dyDescent="0.4">
      <c r="A126" s="60"/>
      <c r="B126" s="5"/>
      <c r="C126" s="88" t="s">
        <v>9</v>
      </c>
      <c r="D126" s="120" t="s">
        <v>264</v>
      </c>
      <c r="E126" s="82" t="s">
        <v>154</v>
      </c>
      <c r="F126" s="50"/>
      <c r="G126" s="134">
        <v>3479.7</v>
      </c>
      <c r="H126" s="134"/>
      <c r="I126" s="134">
        <f t="shared" si="4"/>
        <v>3479.7</v>
      </c>
      <c r="J126" s="134"/>
      <c r="K126" s="134">
        <f t="shared" si="4"/>
        <v>3479.7</v>
      </c>
      <c r="L126" s="109">
        <v>1243.5</v>
      </c>
      <c r="M126" s="109"/>
      <c r="N126" s="109">
        <f t="shared" si="5"/>
        <v>1243.5</v>
      </c>
      <c r="O126" s="109"/>
      <c r="P126" s="109">
        <f t="shared" si="5"/>
        <v>1243.5</v>
      </c>
    </row>
    <row r="127" spans="1:16" s="59" customFormat="1" ht="57.6" x14ac:dyDescent="0.4">
      <c r="A127" s="60"/>
      <c r="B127" s="5"/>
      <c r="C127" s="56" t="s">
        <v>433</v>
      </c>
      <c r="D127" s="45" t="s">
        <v>435</v>
      </c>
      <c r="E127" s="45"/>
      <c r="F127" s="50"/>
      <c r="G127" s="131">
        <f t="shared" ref="G127:O128" si="8">G128</f>
        <v>3588.9</v>
      </c>
      <c r="H127" s="131">
        <f t="shared" si="8"/>
        <v>0</v>
      </c>
      <c r="I127" s="134">
        <f t="shared" si="4"/>
        <v>3588.9</v>
      </c>
      <c r="J127" s="131">
        <f t="shared" si="8"/>
        <v>0</v>
      </c>
      <c r="K127" s="134">
        <f t="shared" si="4"/>
        <v>3588.9</v>
      </c>
      <c r="L127" s="131">
        <f t="shared" si="8"/>
        <v>12937.3</v>
      </c>
      <c r="M127" s="131">
        <f t="shared" si="8"/>
        <v>0</v>
      </c>
      <c r="N127" s="109">
        <f t="shared" si="5"/>
        <v>12937.3</v>
      </c>
      <c r="O127" s="131">
        <f t="shared" si="8"/>
        <v>0</v>
      </c>
      <c r="P127" s="109">
        <f t="shared" si="5"/>
        <v>12937.3</v>
      </c>
    </row>
    <row r="128" spans="1:16" s="59" customFormat="1" ht="21" x14ac:dyDescent="0.4">
      <c r="A128" s="60"/>
      <c r="B128" s="5"/>
      <c r="C128" s="130" t="s">
        <v>434</v>
      </c>
      <c r="D128" s="45" t="s">
        <v>436</v>
      </c>
      <c r="E128" s="45"/>
      <c r="F128" s="50"/>
      <c r="G128" s="131">
        <f t="shared" si="8"/>
        <v>3588.9</v>
      </c>
      <c r="H128" s="131">
        <f t="shared" si="8"/>
        <v>0</v>
      </c>
      <c r="I128" s="134">
        <f t="shared" si="4"/>
        <v>3588.9</v>
      </c>
      <c r="J128" s="131">
        <f t="shared" si="8"/>
        <v>0</v>
      </c>
      <c r="K128" s="134">
        <f t="shared" si="4"/>
        <v>3588.9</v>
      </c>
      <c r="L128" s="131">
        <f t="shared" si="8"/>
        <v>12937.3</v>
      </c>
      <c r="M128" s="131">
        <f t="shared" si="8"/>
        <v>0</v>
      </c>
      <c r="N128" s="109">
        <f t="shared" si="5"/>
        <v>12937.3</v>
      </c>
      <c r="O128" s="131">
        <f t="shared" si="8"/>
        <v>0</v>
      </c>
      <c r="P128" s="109">
        <f t="shared" si="5"/>
        <v>12937.3</v>
      </c>
    </row>
    <row r="129" spans="1:16" s="59" customFormat="1" ht="38.4" x14ac:dyDescent="0.4">
      <c r="A129" s="60"/>
      <c r="B129" s="5"/>
      <c r="C129" s="56" t="s">
        <v>9</v>
      </c>
      <c r="D129" s="45" t="s">
        <v>436</v>
      </c>
      <c r="E129" s="45" t="s">
        <v>154</v>
      </c>
      <c r="F129" s="50"/>
      <c r="G129" s="131">
        <v>3588.9</v>
      </c>
      <c r="H129" s="131"/>
      <c r="I129" s="134">
        <f t="shared" si="4"/>
        <v>3588.9</v>
      </c>
      <c r="J129" s="131"/>
      <c r="K129" s="134">
        <f t="shared" si="4"/>
        <v>3588.9</v>
      </c>
      <c r="L129" s="131">
        <v>12937.3</v>
      </c>
      <c r="M129" s="131"/>
      <c r="N129" s="109">
        <f t="shared" si="5"/>
        <v>12937.3</v>
      </c>
      <c r="O129" s="131"/>
      <c r="P129" s="109">
        <f t="shared" si="5"/>
        <v>12937.3</v>
      </c>
    </row>
    <row r="130" spans="1:16" s="59" customFormat="1" ht="57.6" x14ac:dyDescent="0.4">
      <c r="A130" s="60"/>
      <c r="B130" s="5"/>
      <c r="C130" s="105" t="s">
        <v>265</v>
      </c>
      <c r="D130" s="106" t="s">
        <v>266</v>
      </c>
      <c r="E130" s="106"/>
      <c r="F130" s="50"/>
      <c r="G130" s="134">
        <f t="shared" si="7"/>
        <v>0</v>
      </c>
      <c r="H130" s="134">
        <f t="shared" si="7"/>
        <v>0</v>
      </c>
      <c r="I130" s="134">
        <f t="shared" si="4"/>
        <v>0</v>
      </c>
      <c r="J130" s="134">
        <f t="shared" si="7"/>
        <v>0</v>
      </c>
      <c r="K130" s="134">
        <f t="shared" si="4"/>
        <v>0</v>
      </c>
      <c r="L130" s="109">
        <f t="shared" si="7"/>
        <v>461.6</v>
      </c>
      <c r="M130" s="109">
        <f t="shared" si="7"/>
        <v>0</v>
      </c>
      <c r="N130" s="109">
        <f t="shared" si="5"/>
        <v>461.6</v>
      </c>
      <c r="O130" s="109">
        <f t="shared" si="7"/>
        <v>0</v>
      </c>
      <c r="P130" s="109">
        <f t="shared" si="5"/>
        <v>461.6</v>
      </c>
    </row>
    <row r="131" spans="1:16" s="59" customFormat="1" ht="21" x14ac:dyDescent="0.4">
      <c r="A131" s="60"/>
      <c r="B131" s="5"/>
      <c r="C131" s="103" t="s">
        <v>41</v>
      </c>
      <c r="D131" s="106" t="s">
        <v>267</v>
      </c>
      <c r="E131" s="106"/>
      <c r="F131" s="50"/>
      <c r="G131" s="134">
        <f t="shared" si="7"/>
        <v>0</v>
      </c>
      <c r="H131" s="134">
        <f t="shared" si="7"/>
        <v>0</v>
      </c>
      <c r="I131" s="134">
        <f t="shared" si="4"/>
        <v>0</v>
      </c>
      <c r="J131" s="134">
        <f t="shared" si="7"/>
        <v>0</v>
      </c>
      <c r="K131" s="134">
        <f t="shared" si="4"/>
        <v>0</v>
      </c>
      <c r="L131" s="109">
        <f t="shared" si="7"/>
        <v>461.6</v>
      </c>
      <c r="M131" s="109">
        <f t="shared" si="7"/>
        <v>0</v>
      </c>
      <c r="N131" s="109">
        <f t="shared" si="5"/>
        <v>461.6</v>
      </c>
      <c r="O131" s="109">
        <f t="shared" si="7"/>
        <v>0</v>
      </c>
      <c r="P131" s="109">
        <f t="shared" si="5"/>
        <v>461.6</v>
      </c>
    </row>
    <row r="132" spans="1:16" s="59" customFormat="1" ht="38.4" x14ac:dyDescent="0.4">
      <c r="A132" s="60"/>
      <c r="B132" s="5"/>
      <c r="C132" s="104" t="s">
        <v>9</v>
      </c>
      <c r="D132" s="106" t="s">
        <v>267</v>
      </c>
      <c r="E132" s="106" t="s">
        <v>154</v>
      </c>
      <c r="F132" s="50"/>
      <c r="G132" s="134">
        <v>0</v>
      </c>
      <c r="H132" s="134">
        <v>0</v>
      </c>
      <c r="I132" s="134">
        <f t="shared" si="4"/>
        <v>0</v>
      </c>
      <c r="J132" s="134">
        <v>0</v>
      </c>
      <c r="K132" s="134">
        <f t="shared" si="4"/>
        <v>0</v>
      </c>
      <c r="L132" s="109">
        <v>461.6</v>
      </c>
      <c r="M132" s="109"/>
      <c r="N132" s="109">
        <f t="shared" si="5"/>
        <v>461.6</v>
      </c>
      <c r="O132" s="109"/>
      <c r="P132" s="109">
        <f t="shared" si="5"/>
        <v>461.6</v>
      </c>
    </row>
    <row r="133" spans="1:16" s="16" customFormat="1" ht="78.75" customHeight="1" x14ac:dyDescent="0.4">
      <c r="A133" s="33"/>
      <c r="B133" s="17">
        <v>5</v>
      </c>
      <c r="C133" s="18" t="s">
        <v>134</v>
      </c>
      <c r="D133" s="53" t="s">
        <v>31</v>
      </c>
      <c r="E133" s="53"/>
      <c r="F133" s="23"/>
      <c r="G133" s="135">
        <f t="shared" ref="G133:O134" si="9">G134</f>
        <v>2374.1000000000004</v>
      </c>
      <c r="H133" s="135">
        <f t="shared" si="9"/>
        <v>974.5</v>
      </c>
      <c r="I133" s="135">
        <f t="shared" si="4"/>
        <v>3348.6000000000004</v>
      </c>
      <c r="J133" s="135">
        <f t="shared" si="9"/>
        <v>0</v>
      </c>
      <c r="K133" s="135">
        <f t="shared" si="4"/>
        <v>3348.6000000000004</v>
      </c>
      <c r="L133" s="108">
        <f t="shared" si="9"/>
        <v>854.7</v>
      </c>
      <c r="M133" s="108">
        <f t="shared" si="9"/>
        <v>2895.8</v>
      </c>
      <c r="N133" s="108">
        <f t="shared" si="5"/>
        <v>3750.5</v>
      </c>
      <c r="O133" s="108">
        <f t="shared" si="9"/>
        <v>0</v>
      </c>
      <c r="P133" s="108">
        <f t="shared" si="5"/>
        <v>3750.5</v>
      </c>
    </row>
    <row r="134" spans="1:16" s="16" customFormat="1" ht="38.25" customHeight="1" x14ac:dyDescent="0.4">
      <c r="A134" s="33"/>
      <c r="B134" s="17"/>
      <c r="C134" s="124" t="s">
        <v>217</v>
      </c>
      <c r="D134" s="125" t="s">
        <v>268</v>
      </c>
      <c r="E134" s="53"/>
      <c r="F134" s="23"/>
      <c r="G134" s="134">
        <f t="shared" si="9"/>
        <v>2374.1000000000004</v>
      </c>
      <c r="H134" s="134">
        <f t="shared" si="9"/>
        <v>974.5</v>
      </c>
      <c r="I134" s="134">
        <f t="shared" si="4"/>
        <v>3348.6000000000004</v>
      </c>
      <c r="J134" s="134">
        <f t="shared" si="9"/>
        <v>0</v>
      </c>
      <c r="K134" s="134">
        <f t="shared" si="4"/>
        <v>3348.6000000000004</v>
      </c>
      <c r="L134" s="109">
        <f t="shared" si="9"/>
        <v>854.7</v>
      </c>
      <c r="M134" s="109">
        <f t="shared" si="9"/>
        <v>2895.8</v>
      </c>
      <c r="N134" s="109">
        <f t="shared" si="5"/>
        <v>3750.5</v>
      </c>
      <c r="O134" s="109">
        <f t="shared" si="9"/>
        <v>0</v>
      </c>
      <c r="P134" s="109">
        <f t="shared" si="5"/>
        <v>3750.5</v>
      </c>
    </row>
    <row r="135" spans="1:16" ht="59.4" customHeight="1" x14ac:dyDescent="0.4">
      <c r="A135" s="10"/>
      <c r="B135" s="5"/>
      <c r="C135" s="28" t="s">
        <v>269</v>
      </c>
      <c r="D135" s="77" t="s">
        <v>270</v>
      </c>
      <c r="E135" s="77"/>
      <c r="F135" s="50"/>
      <c r="G135" s="134">
        <f>G136+G138</f>
        <v>2374.1000000000004</v>
      </c>
      <c r="H135" s="134">
        <f>H136+H138</f>
        <v>974.5</v>
      </c>
      <c r="I135" s="134">
        <f t="shared" si="4"/>
        <v>3348.6000000000004</v>
      </c>
      <c r="J135" s="134">
        <f>J136+J138</f>
        <v>0</v>
      </c>
      <c r="K135" s="134">
        <f t="shared" si="4"/>
        <v>3348.6000000000004</v>
      </c>
      <c r="L135" s="109">
        <f>L136+L138</f>
        <v>854.7</v>
      </c>
      <c r="M135" s="109">
        <f>M136+M138</f>
        <v>2895.8</v>
      </c>
      <c r="N135" s="109">
        <f t="shared" si="5"/>
        <v>3750.5</v>
      </c>
      <c r="O135" s="109">
        <f>O136+O138</f>
        <v>0</v>
      </c>
      <c r="P135" s="109">
        <f t="shared" si="5"/>
        <v>3750.5</v>
      </c>
    </row>
    <row r="136" spans="1:16" ht="46.2" customHeight="1" x14ac:dyDescent="0.4">
      <c r="A136" s="10"/>
      <c r="B136" s="5"/>
      <c r="C136" s="44" t="s">
        <v>205</v>
      </c>
      <c r="D136" s="77" t="s">
        <v>271</v>
      </c>
      <c r="E136" s="77"/>
      <c r="F136" s="50"/>
      <c r="G136" s="134">
        <f>G137</f>
        <v>1519.4</v>
      </c>
      <c r="H136" s="134">
        <f>H137</f>
        <v>623.70000000000005</v>
      </c>
      <c r="I136" s="134">
        <f t="shared" si="4"/>
        <v>2143.1000000000004</v>
      </c>
      <c r="J136" s="134">
        <f>J137</f>
        <v>0</v>
      </c>
      <c r="K136" s="134">
        <f t="shared" si="4"/>
        <v>2143.1000000000004</v>
      </c>
      <c r="L136" s="109">
        <f>L137</f>
        <v>0</v>
      </c>
      <c r="M136" s="109">
        <f>M137</f>
        <v>2400.3000000000002</v>
      </c>
      <c r="N136" s="109">
        <f t="shared" si="5"/>
        <v>2400.3000000000002</v>
      </c>
      <c r="O136" s="109">
        <f>O137</f>
        <v>0</v>
      </c>
      <c r="P136" s="109">
        <f t="shared" si="5"/>
        <v>2400.3000000000002</v>
      </c>
    </row>
    <row r="137" spans="1:16" ht="36.75" customHeight="1" x14ac:dyDescent="0.4">
      <c r="A137" s="10"/>
      <c r="B137" s="3"/>
      <c r="C137" s="28" t="s">
        <v>10</v>
      </c>
      <c r="D137" s="77" t="s">
        <v>271</v>
      </c>
      <c r="E137" s="77">
        <v>300</v>
      </c>
      <c r="F137" s="50">
        <v>3</v>
      </c>
      <c r="G137" s="134">
        <v>1519.4</v>
      </c>
      <c r="H137" s="134">
        <v>623.70000000000005</v>
      </c>
      <c r="I137" s="134">
        <f t="shared" si="4"/>
        <v>2143.1000000000004</v>
      </c>
      <c r="J137" s="134"/>
      <c r="K137" s="134">
        <f t="shared" si="4"/>
        <v>2143.1000000000004</v>
      </c>
      <c r="L137" s="109">
        <v>0</v>
      </c>
      <c r="M137" s="109">
        <v>2400.3000000000002</v>
      </c>
      <c r="N137" s="109">
        <f t="shared" si="5"/>
        <v>2400.3000000000002</v>
      </c>
      <c r="O137" s="109"/>
      <c r="P137" s="109">
        <f t="shared" si="5"/>
        <v>2400.3000000000002</v>
      </c>
    </row>
    <row r="138" spans="1:16" ht="53.4" customHeight="1" x14ac:dyDescent="0.4">
      <c r="A138" s="10"/>
      <c r="B138" s="3"/>
      <c r="C138" s="44" t="s">
        <v>206</v>
      </c>
      <c r="D138" s="77" t="s">
        <v>271</v>
      </c>
      <c r="E138" s="77"/>
      <c r="F138" s="50"/>
      <c r="G138" s="134">
        <f>G139</f>
        <v>854.7</v>
      </c>
      <c r="H138" s="134">
        <f>H139</f>
        <v>350.8</v>
      </c>
      <c r="I138" s="134">
        <f t="shared" si="4"/>
        <v>1205.5</v>
      </c>
      <c r="J138" s="134">
        <f>J139</f>
        <v>0</v>
      </c>
      <c r="K138" s="134">
        <f t="shared" si="4"/>
        <v>1205.5</v>
      </c>
      <c r="L138" s="109">
        <f>L139</f>
        <v>854.7</v>
      </c>
      <c r="M138" s="109">
        <f>M139</f>
        <v>495.5</v>
      </c>
      <c r="N138" s="109">
        <f t="shared" si="5"/>
        <v>1350.2</v>
      </c>
      <c r="O138" s="109">
        <f>O139</f>
        <v>0</v>
      </c>
      <c r="P138" s="109">
        <f t="shared" si="5"/>
        <v>1350.2</v>
      </c>
    </row>
    <row r="139" spans="1:16" ht="21" x14ac:dyDescent="0.4">
      <c r="A139" s="10"/>
      <c r="B139" s="3"/>
      <c r="C139" s="28" t="s">
        <v>10</v>
      </c>
      <c r="D139" s="77" t="s">
        <v>271</v>
      </c>
      <c r="E139" s="77">
        <v>300</v>
      </c>
      <c r="F139" s="50"/>
      <c r="G139" s="134">
        <v>854.7</v>
      </c>
      <c r="H139" s="134">
        <v>350.8</v>
      </c>
      <c r="I139" s="134">
        <f t="shared" si="4"/>
        <v>1205.5</v>
      </c>
      <c r="J139" s="134"/>
      <c r="K139" s="134">
        <f t="shared" si="4"/>
        <v>1205.5</v>
      </c>
      <c r="L139" s="109">
        <v>854.7</v>
      </c>
      <c r="M139" s="109">
        <v>495.5</v>
      </c>
      <c r="N139" s="109">
        <f t="shared" si="5"/>
        <v>1350.2</v>
      </c>
      <c r="O139" s="109"/>
      <c r="P139" s="109">
        <f t="shared" si="5"/>
        <v>1350.2</v>
      </c>
    </row>
    <row r="140" spans="1:16" ht="109.5" customHeight="1" x14ac:dyDescent="0.4">
      <c r="A140" s="10"/>
      <c r="B140" s="11">
        <v>6</v>
      </c>
      <c r="C140" s="7" t="s">
        <v>133</v>
      </c>
      <c r="D140" s="51" t="s">
        <v>32</v>
      </c>
      <c r="E140" s="51"/>
      <c r="F140" s="13"/>
      <c r="G140" s="135">
        <f t="shared" ref="G140:O143" si="10">G141</f>
        <v>2912.5</v>
      </c>
      <c r="H140" s="135">
        <f t="shared" si="10"/>
        <v>0</v>
      </c>
      <c r="I140" s="135">
        <f t="shared" si="4"/>
        <v>2912.5</v>
      </c>
      <c r="J140" s="135">
        <f t="shared" si="10"/>
        <v>0</v>
      </c>
      <c r="K140" s="135">
        <f t="shared" si="4"/>
        <v>2912.5</v>
      </c>
      <c r="L140" s="108">
        <f t="shared" si="10"/>
        <v>2912.5</v>
      </c>
      <c r="M140" s="108">
        <f t="shared" si="10"/>
        <v>0</v>
      </c>
      <c r="N140" s="108">
        <f t="shared" si="5"/>
        <v>2912.5</v>
      </c>
      <c r="O140" s="108">
        <f t="shared" si="10"/>
        <v>0</v>
      </c>
      <c r="P140" s="108">
        <f t="shared" si="5"/>
        <v>2912.5</v>
      </c>
    </row>
    <row r="141" spans="1:16" s="59" customFormat="1" ht="44.25" customHeight="1" x14ac:dyDescent="0.4">
      <c r="A141" s="60"/>
      <c r="B141" s="11"/>
      <c r="C141" s="124" t="s">
        <v>217</v>
      </c>
      <c r="D141" s="125" t="s">
        <v>272</v>
      </c>
      <c r="E141" s="51"/>
      <c r="F141" s="13"/>
      <c r="G141" s="134">
        <f>G142+G145</f>
        <v>2912.5</v>
      </c>
      <c r="H141" s="134">
        <f>H142+H145</f>
        <v>0</v>
      </c>
      <c r="I141" s="134">
        <f t="shared" si="4"/>
        <v>2912.5</v>
      </c>
      <c r="J141" s="134">
        <f>J142+J145</f>
        <v>0</v>
      </c>
      <c r="K141" s="134">
        <f t="shared" si="4"/>
        <v>2912.5</v>
      </c>
      <c r="L141" s="109">
        <f>L142+L145</f>
        <v>2912.5</v>
      </c>
      <c r="M141" s="109">
        <f>M142+M145</f>
        <v>0</v>
      </c>
      <c r="N141" s="109">
        <f t="shared" si="5"/>
        <v>2912.5</v>
      </c>
      <c r="O141" s="109">
        <f>O142+O145</f>
        <v>0</v>
      </c>
      <c r="P141" s="109">
        <f t="shared" si="5"/>
        <v>2912.5</v>
      </c>
    </row>
    <row r="142" spans="1:16" ht="84.75" customHeight="1" x14ac:dyDescent="0.4">
      <c r="A142" s="10"/>
      <c r="B142" s="5"/>
      <c r="C142" s="28" t="s">
        <v>440</v>
      </c>
      <c r="D142" s="77" t="s">
        <v>273</v>
      </c>
      <c r="E142" s="77"/>
      <c r="F142" s="50"/>
      <c r="G142" s="134">
        <f t="shared" si="10"/>
        <v>40</v>
      </c>
      <c r="H142" s="134">
        <f t="shared" si="10"/>
        <v>0</v>
      </c>
      <c r="I142" s="134">
        <f t="shared" si="4"/>
        <v>40</v>
      </c>
      <c r="J142" s="134">
        <f t="shared" si="10"/>
        <v>0</v>
      </c>
      <c r="K142" s="134">
        <f t="shared" si="4"/>
        <v>40</v>
      </c>
      <c r="L142" s="109">
        <f t="shared" si="10"/>
        <v>40</v>
      </c>
      <c r="M142" s="109">
        <f t="shared" si="10"/>
        <v>0</v>
      </c>
      <c r="N142" s="109">
        <f t="shared" si="5"/>
        <v>40</v>
      </c>
      <c r="O142" s="109">
        <f t="shared" si="10"/>
        <v>0</v>
      </c>
      <c r="P142" s="109">
        <f t="shared" si="5"/>
        <v>40</v>
      </c>
    </row>
    <row r="143" spans="1:16" ht="51.75" customHeight="1" x14ac:dyDescent="0.4">
      <c r="A143" s="10"/>
      <c r="B143" s="5"/>
      <c r="C143" s="30" t="s">
        <v>33</v>
      </c>
      <c r="D143" s="77" t="s">
        <v>274</v>
      </c>
      <c r="E143" s="77"/>
      <c r="F143" s="50"/>
      <c r="G143" s="134">
        <f t="shared" si="10"/>
        <v>40</v>
      </c>
      <c r="H143" s="134">
        <f t="shared" si="10"/>
        <v>0</v>
      </c>
      <c r="I143" s="134">
        <f t="shared" si="4"/>
        <v>40</v>
      </c>
      <c r="J143" s="134">
        <f t="shared" si="10"/>
        <v>0</v>
      </c>
      <c r="K143" s="134">
        <f t="shared" si="4"/>
        <v>40</v>
      </c>
      <c r="L143" s="109">
        <f t="shared" si="10"/>
        <v>40</v>
      </c>
      <c r="M143" s="109">
        <f t="shared" si="10"/>
        <v>0</v>
      </c>
      <c r="N143" s="109">
        <f t="shared" si="5"/>
        <v>40</v>
      </c>
      <c r="O143" s="109">
        <f t="shared" si="10"/>
        <v>0</v>
      </c>
      <c r="P143" s="109">
        <f t="shared" si="5"/>
        <v>40</v>
      </c>
    </row>
    <row r="144" spans="1:16" ht="56.25" customHeight="1" x14ac:dyDescent="0.4">
      <c r="A144" s="10"/>
      <c r="B144" s="20"/>
      <c r="C144" s="31" t="s">
        <v>9</v>
      </c>
      <c r="D144" s="79" t="s">
        <v>274</v>
      </c>
      <c r="E144" s="79">
        <v>200</v>
      </c>
      <c r="F144" s="50">
        <v>12</v>
      </c>
      <c r="G144" s="134">
        <v>40</v>
      </c>
      <c r="H144" s="134"/>
      <c r="I144" s="134">
        <f t="shared" si="4"/>
        <v>40</v>
      </c>
      <c r="J144" s="134"/>
      <c r="K144" s="134">
        <f t="shared" si="4"/>
        <v>40</v>
      </c>
      <c r="L144" s="109">
        <v>40</v>
      </c>
      <c r="M144" s="109"/>
      <c r="N144" s="109">
        <f t="shared" si="5"/>
        <v>40</v>
      </c>
      <c r="O144" s="109"/>
      <c r="P144" s="109">
        <f t="shared" si="5"/>
        <v>40</v>
      </c>
    </row>
    <row r="145" spans="1:16" ht="99" customHeight="1" x14ac:dyDescent="0.4">
      <c r="A145" s="10"/>
      <c r="B145" s="5"/>
      <c r="C145" s="28" t="s">
        <v>275</v>
      </c>
      <c r="D145" s="77" t="s">
        <v>276</v>
      </c>
      <c r="E145" s="77"/>
      <c r="F145" s="50"/>
      <c r="G145" s="134">
        <f t="shared" ref="G145:O146" si="11">G146</f>
        <v>2872.5</v>
      </c>
      <c r="H145" s="134">
        <f t="shared" si="11"/>
        <v>0</v>
      </c>
      <c r="I145" s="134">
        <f t="shared" si="4"/>
        <v>2872.5</v>
      </c>
      <c r="J145" s="134">
        <f t="shared" si="11"/>
        <v>0</v>
      </c>
      <c r="K145" s="134">
        <f t="shared" si="4"/>
        <v>2872.5</v>
      </c>
      <c r="L145" s="109">
        <f t="shared" si="11"/>
        <v>2872.5</v>
      </c>
      <c r="M145" s="109">
        <f t="shared" si="11"/>
        <v>0</v>
      </c>
      <c r="N145" s="109">
        <f t="shared" si="5"/>
        <v>2872.5</v>
      </c>
      <c r="O145" s="109">
        <f t="shared" si="11"/>
        <v>0</v>
      </c>
      <c r="P145" s="109">
        <f t="shared" si="5"/>
        <v>2872.5</v>
      </c>
    </row>
    <row r="146" spans="1:16" ht="42" x14ac:dyDescent="0.4">
      <c r="A146" s="10"/>
      <c r="B146" s="5"/>
      <c r="C146" s="28" t="s">
        <v>34</v>
      </c>
      <c r="D146" s="77" t="s">
        <v>277</v>
      </c>
      <c r="E146" s="77"/>
      <c r="F146" s="50"/>
      <c r="G146" s="134">
        <f t="shared" si="11"/>
        <v>2872.5</v>
      </c>
      <c r="H146" s="134">
        <f t="shared" si="11"/>
        <v>0</v>
      </c>
      <c r="I146" s="134">
        <f t="shared" si="4"/>
        <v>2872.5</v>
      </c>
      <c r="J146" s="134">
        <f t="shared" si="11"/>
        <v>0</v>
      </c>
      <c r="K146" s="134">
        <f t="shared" si="4"/>
        <v>2872.5</v>
      </c>
      <c r="L146" s="109">
        <f t="shared" si="11"/>
        <v>2872.5</v>
      </c>
      <c r="M146" s="109">
        <f t="shared" si="11"/>
        <v>0</v>
      </c>
      <c r="N146" s="109">
        <f t="shared" si="5"/>
        <v>2872.5</v>
      </c>
      <c r="O146" s="109">
        <f t="shared" si="11"/>
        <v>0</v>
      </c>
      <c r="P146" s="109">
        <f t="shared" si="5"/>
        <v>2872.5</v>
      </c>
    </row>
    <row r="147" spans="1:16" ht="42" x14ac:dyDescent="0.4">
      <c r="A147" s="10"/>
      <c r="B147" s="5"/>
      <c r="C147" s="28" t="s">
        <v>26</v>
      </c>
      <c r="D147" s="77" t="s">
        <v>277</v>
      </c>
      <c r="E147" s="77">
        <v>600</v>
      </c>
      <c r="F147" s="50">
        <v>5</v>
      </c>
      <c r="G147" s="134">
        <v>2872.5</v>
      </c>
      <c r="H147" s="134"/>
      <c r="I147" s="134">
        <f t="shared" si="4"/>
        <v>2872.5</v>
      </c>
      <c r="J147" s="134"/>
      <c r="K147" s="134">
        <f t="shared" si="4"/>
        <v>2872.5</v>
      </c>
      <c r="L147" s="109">
        <v>2872.5</v>
      </c>
      <c r="M147" s="109"/>
      <c r="N147" s="109">
        <f t="shared" si="5"/>
        <v>2872.5</v>
      </c>
      <c r="O147" s="109"/>
      <c r="P147" s="109">
        <f t="shared" si="5"/>
        <v>2872.5</v>
      </c>
    </row>
    <row r="148" spans="1:16" ht="102.6" customHeight="1" x14ac:dyDescent="0.4">
      <c r="A148" s="10"/>
      <c r="B148" s="11">
        <v>7</v>
      </c>
      <c r="C148" s="7" t="s">
        <v>132</v>
      </c>
      <c r="D148" s="51" t="s">
        <v>35</v>
      </c>
      <c r="E148" s="51"/>
      <c r="F148" s="7"/>
      <c r="G148" s="135">
        <f t="shared" ref="G148:O153" si="12">G149</f>
        <v>105</v>
      </c>
      <c r="H148" s="135">
        <f t="shared" si="12"/>
        <v>0</v>
      </c>
      <c r="I148" s="135">
        <f t="shared" si="4"/>
        <v>105</v>
      </c>
      <c r="J148" s="135">
        <f t="shared" si="12"/>
        <v>0</v>
      </c>
      <c r="K148" s="135">
        <f t="shared" si="4"/>
        <v>105</v>
      </c>
      <c r="L148" s="108">
        <f t="shared" si="12"/>
        <v>105</v>
      </c>
      <c r="M148" s="108">
        <f t="shared" si="12"/>
        <v>0</v>
      </c>
      <c r="N148" s="108">
        <f t="shared" si="5"/>
        <v>105</v>
      </c>
      <c r="O148" s="108">
        <f t="shared" si="12"/>
        <v>0</v>
      </c>
      <c r="P148" s="108">
        <f t="shared" si="5"/>
        <v>105</v>
      </c>
    </row>
    <row r="149" spans="1:16" s="59" customFormat="1" ht="39.75" customHeight="1" x14ac:dyDescent="0.4">
      <c r="A149" s="60"/>
      <c r="B149" s="11"/>
      <c r="C149" s="124" t="s">
        <v>217</v>
      </c>
      <c r="D149" s="125" t="s">
        <v>279</v>
      </c>
      <c r="E149" s="51"/>
      <c r="F149" s="7"/>
      <c r="G149" s="134">
        <f t="shared" si="12"/>
        <v>105</v>
      </c>
      <c r="H149" s="134">
        <f t="shared" si="12"/>
        <v>0</v>
      </c>
      <c r="I149" s="134">
        <f t="shared" si="4"/>
        <v>105</v>
      </c>
      <c r="J149" s="134">
        <f t="shared" si="12"/>
        <v>0</v>
      </c>
      <c r="K149" s="134">
        <f t="shared" si="4"/>
        <v>105</v>
      </c>
      <c r="L149" s="109">
        <f t="shared" si="12"/>
        <v>105</v>
      </c>
      <c r="M149" s="109">
        <f t="shared" si="12"/>
        <v>0</v>
      </c>
      <c r="N149" s="109">
        <f t="shared" si="5"/>
        <v>105</v>
      </c>
      <c r="O149" s="109">
        <f t="shared" si="12"/>
        <v>0</v>
      </c>
      <c r="P149" s="109">
        <f t="shared" si="5"/>
        <v>105</v>
      </c>
    </row>
    <row r="150" spans="1:16" s="59" customFormat="1" ht="63" x14ac:dyDescent="0.4">
      <c r="A150" s="60"/>
      <c r="B150" s="5"/>
      <c r="C150" s="55" t="s">
        <v>278</v>
      </c>
      <c r="D150" s="82" t="s">
        <v>280</v>
      </c>
      <c r="E150" s="82"/>
      <c r="F150" s="49"/>
      <c r="G150" s="134">
        <f t="shared" si="12"/>
        <v>105</v>
      </c>
      <c r="H150" s="134">
        <f t="shared" si="12"/>
        <v>0</v>
      </c>
      <c r="I150" s="134">
        <f t="shared" si="4"/>
        <v>105</v>
      </c>
      <c r="J150" s="134">
        <f t="shared" si="12"/>
        <v>0</v>
      </c>
      <c r="K150" s="134">
        <f t="shared" si="4"/>
        <v>105</v>
      </c>
      <c r="L150" s="109">
        <f t="shared" si="12"/>
        <v>105</v>
      </c>
      <c r="M150" s="109">
        <f t="shared" si="12"/>
        <v>0</v>
      </c>
      <c r="N150" s="109">
        <f t="shared" si="5"/>
        <v>105</v>
      </c>
      <c r="O150" s="109">
        <f t="shared" si="12"/>
        <v>0</v>
      </c>
      <c r="P150" s="109">
        <f t="shared" si="5"/>
        <v>105</v>
      </c>
    </row>
    <row r="151" spans="1:16" s="59" customFormat="1" ht="63" x14ac:dyDescent="0.4">
      <c r="A151" s="60"/>
      <c r="B151" s="5"/>
      <c r="C151" s="19" t="s">
        <v>179</v>
      </c>
      <c r="D151" s="82" t="s">
        <v>281</v>
      </c>
      <c r="E151" s="82"/>
      <c r="F151" s="49"/>
      <c r="G151" s="134">
        <f t="shared" si="12"/>
        <v>105</v>
      </c>
      <c r="H151" s="134">
        <f t="shared" si="12"/>
        <v>0</v>
      </c>
      <c r="I151" s="134">
        <f t="shared" si="4"/>
        <v>105</v>
      </c>
      <c r="J151" s="134">
        <f t="shared" si="12"/>
        <v>0</v>
      </c>
      <c r="K151" s="134">
        <f t="shared" si="4"/>
        <v>105</v>
      </c>
      <c r="L151" s="109">
        <f t="shared" si="12"/>
        <v>105</v>
      </c>
      <c r="M151" s="109">
        <f t="shared" si="12"/>
        <v>0</v>
      </c>
      <c r="N151" s="109">
        <f t="shared" si="5"/>
        <v>105</v>
      </c>
      <c r="O151" s="109">
        <f t="shared" si="12"/>
        <v>0</v>
      </c>
      <c r="P151" s="109">
        <f t="shared" si="5"/>
        <v>105</v>
      </c>
    </row>
    <row r="152" spans="1:16" s="59" customFormat="1" ht="38.4" x14ac:dyDescent="0.4">
      <c r="A152" s="60"/>
      <c r="B152" s="5"/>
      <c r="C152" s="56" t="s">
        <v>9</v>
      </c>
      <c r="D152" s="120" t="s">
        <v>281</v>
      </c>
      <c r="E152" s="82">
        <v>200</v>
      </c>
      <c r="F152" s="49"/>
      <c r="G152" s="134">
        <v>105</v>
      </c>
      <c r="H152" s="134"/>
      <c r="I152" s="134">
        <f t="shared" si="4"/>
        <v>105</v>
      </c>
      <c r="J152" s="134"/>
      <c r="K152" s="134">
        <f t="shared" si="4"/>
        <v>105</v>
      </c>
      <c r="L152" s="109">
        <v>105</v>
      </c>
      <c r="M152" s="109"/>
      <c r="N152" s="109">
        <f t="shared" si="5"/>
        <v>105</v>
      </c>
      <c r="O152" s="109"/>
      <c r="P152" s="109">
        <f t="shared" si="5"/>
        <v>105</v>
      </c>
    </row>
    <row r="153" spans="1:16" ht="70.5" customHeight="1" x14ac:dyDescent="0.4">
      <c r="A153" s="10"/>
      <c r="B153" s="11">
        <v>8</v>
      </c>
      <c r="C153" s="7" t="s">
        <v>137</v>
      </c>
      <c r="D153" s="51" t="s">
        <v>36</v>
      </c>
      <c r="E153" s="51"/>
      <c r="F153" s="13"/>
      <c r="G153" s="135">
        <f t="shared" si="12"/>
        <v>10897.9</v>
      </c>
      <c r="H153" s="135">
        <f t="shared" si="12"/>
        <v>0</v>
      </c>
      <c r="I153" s="135">
        <f t="shared" si="4"/>
        <v>10897.9</v>
      </c>
      <c r="J153" s="135">
        <f t="shared" si="12"/>
        <v>0</v>
      </c>
      <c r="K153" s="135">
        <f t="shared" si="4"/>
        <v>10897.9</v>
      </c>
      <c r="L153" s="108">
        <f t="shared" si="12"/>
        <v>10899.9</v>
      </c>
      <c r="M153" s="108">
        <f t="shared" si="12"/>
        <v>0</v>
      </c>
      <c r="N153" s="108">
        <f t="shared" si="5"/>
        <v>10899.9</v>
      </c>
      <c r="O153" s="108">
        <f t="shared" si="12"/>
        <v>0</v>
      </c>
      <c r="P153" s="108">
        <f t="shared" si="5"/>
        <v>10899.9</v>
      </c>
    </row>
    <row r="154" spans="1:16" s="59" customFormat="1" ht="33.75" customHeight="1" x14ac:dyDescent="0.4">
      <c r="A154" s="60"/>
      <c r="B154" s="11"/>
      <c r="C154" s="124" t="s">
        <v>217</v>
      </c>
      <c r="D154" s="125" t="s">
        <v>282</v>
      </c>
      <c r="E154" s="51"/>
      <c r="F154" s="13"/>
      <c r="G154" s="134">
        <f>G155+G159+G163</f>
        <v>10897.9</v>
      </c>
      <c r="H154" s="134">
        <f>H155+H159+H163</f>
        <v>0</v>
      </c>
      <c r="I154" s="134">
        <f t="shared" si="4"/>
        <v>10897.9</v>
      </c>
      <c r="J154" s="134">
        <f>J155+J159+J163</f>
        <v>0</v>
      </c>
      <c r="K154" s="134">
        <f t="shared" si="4"/>
        <v>10897.9</v>
      </c>
      <c r="L154" s="109">
        <f>L155+L159+L163</f>
        <v>10899.9</v>
      </c>
      <c r="M154" s="109">
        <f>M155+M159+M163</f>
        <v>0</v>
      </c>
      <c r="N154" s="109">
        <f t="shared" si="5"/>
        <v>10899.9</v>
      </c>
      <c r="O154" s="109">
        <f>O155+O159+O163</f>
        <v>0</v>
      </c>
      <c r="P154" s="109">
        <f t="shared" si="5"/>
        <v>10899.9</v>
      </c>
    </row>
    <row r="155" spans="1:16" ht="42" x14ac:dyDescent="0.4">
      <c r="A155" s="10"/>
      <c r="B155" s="5"/>
      <c r="C155" s="28" t="s">
        <v>283</v>
      </c>
      <c r="D155" s="77" t="s">
        <v>284</v>
      </c>
      <c r="E155" s="77"/>
      <c r="F155" s="50"/>
      <c r="G155" s="134">
        <f>G156</f>
        <v>1262.5999999999999</v>
      </c>
      <c r="H155" s="134">
        <f>H156</f>
        <v>0</v>
      </c>
      <c r="I155" s="134">
        <f t="shared" si="4"/>
        <v>1262.5999999999999</v>
      </c>
      <c r="J155" s="134">
        <f>J156</f>
        <v>0</v>
      </c>
      <c r="K155" s="134">
        <f t="shared" si="4"/>
        <v>1262.5999999999999</v>
      </c>
      <c r="L155" s="109">
        <f>L156</f>
        <v>1262.5999999999999</v>
      </c>
      <c r="M155" s="109">
        <f>M156</f>
        <v>0</v>
      </c>
      <c r="N155" s="109">
        <f t="shared" si="5"/>
        <v>1262.5999999999999</v>
      </c>
      <c r="O155" s="109">
        <f>O156</f>
        <v>0</v>
      </c>
      <c r="P155" s="109">
        <f t="shared" si="5"/>
        <v>1262.5999999999999</v>
      </c>
    </row>
    <row r="156" spans="1:16" ht="21" x14ac:dyDescent="0.4">
      <c r="A156" s="10"/>
      <c r="B156" s="5"/>
      <c r="C156" s="28" t="s">
        <v>37</v>
      </c>
      <c r="D156" s="77" t="s">
        <v>285</v>
      </c>
      <c r="E156" s="77"/>
      <c r="F156" s="50"/>
      <c r="G156" s="134">
        <f>G157+G158</f>
        <v>1262.5999999999999</v>
      </c>
      <c r="H156" s="134">
        <f>H157+H158</f>
        <v>0</v>
      </c>
      <c r="I156" s="134">
        <f t="shared" si="4"/>
        <v>1262.5999999999999</v>
      </c>
      <c r="J156" s="134">
        <f>J157+J158</f>
        <v>0</v>
      </c>
      <c r="K156" s="134">
        <f t="shared" si="4"/>
        <v>1262.5999999999999</v>
      </c>
      <c r="L156" s="109">
        <f>L157+L158</f>
        <v>1262.5999999999999</v>
      </c>
      <c r="M156" s="109">
        <f>M157+M158</f>
        <v>0</v>
      </c>
      <c r="N156" s="109">
        <f t="shared" si="5"/>
        <v>1262.5999999999999</v>
      </c>
      <c r="O156" s="109">
        <f>O157+O158</f>
        <v>0</v>
      </c>
      <c r="P156" s="109">
        <f t="shared" si="5"/>
        <v>1262.5999999999999</v>
      </c>
    </row>
    <row r="157" spans="1:16" ht="42" x14ac:dyDescent="0.4">
      <c r="A157" s="10"/>
      <c r="B157" s="5"/>
      <c r="C157" s="28" t="s">
        <v>9</v>
      </c>
      <c r="D157" s="77" t="s">
        <v>286</v>
      </c>
      <c r="E157" s="77">
        <v>200</v>
      </c>
      <c r="F157" s="50">
        <v>7</v>
      </c>
      <c r="G157" s="134">
        <v>1119</v>
      </c>
      <c r="H157" s="134"/>
      <c r="I157" s="134">
        <f t="shared" si="4"/>
        <v>1119</v>
      </c>
      <c r="J157" s="134"/>
      <c r="K157" s="134">
        <f t="shared" si="4"/>
        <v>1119</v>
      </c>
      <c r="L157" s="109">
        <v>1119</v>
      </c>
      <c r="M157" s="109"/>
      <c r="N157" s="109">
        <f t="shared" si="5"/>
        <v>1119</v>
      </c>
      <c r="O157" s="109"/>
      <c r="P157" s="109">
        <f t="shared" si="5"/>
        <v>1119</v>
      </c>
    </row>
    <row r="158" spans="1:16" ht="21" x14ac:dyDescent="0.4">
      <c r="A158" s="10"/>
      <c r="B158" s="5"/>
      <c r="C158" s="28" t="s">
        <v>10</v>
      </c>
      <c r="D158" s="77" t="s">
        <v>286</v>
      </c>
      <c r="E158" s="77">
        <v>300</v>
      </c>
      <c r="F158" s="50">
        <v>7</v>
      </c>
      <c r="G158" s="134">
        <v>143.6</v>
      </c>
      <c r="H158" s="134"/>
      <c r="I158" s="134">
        <f t="shared" si="4"/>
        <v>143.6</v>
      </c>
      <c r="J158" s="134"/>
      <c r="K158" s="134">
        <f t="shared" si="4"/>
        <v>143.6</v>
      </c>
      <c r="L158" s="109">
        <v>143.6</v>
      </c>
      <c r="M158" s="109"/>
      <c r="N158" s="109">
        <f t="shared" si="5"/>
        <v>143.6</v>
      </c>
      <c r="O158" s="109"/>
      <c r="P158" s="109">
        <f t="shared" si="5"/>
        <v>143.6</v>
      </c>
    </row>
    <row r="159" spans="1:16" ht="42" x14ac:dyDescent="0.4">
      <c r="A159" s="10"/>
      <c r="B159" s="5"/>
      <c r="C159" s="28" t="s">
        <v>287</v>
      </c>
      <c r="D159" s="77" t="s">
        <v>288</v>
      </c>
      <c r="E159" s="77"/>
      <c r="F159" s="50"/>
      <c r="G159" s="134">
        <f>G160</f>
        <v>474.8</v>
      </c>
      <c r="H159" s="134">
        <f>H160</f>
        <v>0</v>
      </c>
      <c r="I159" s="134">
        <f t="shared" si="4"/>
        <v>474.8</v>
      </c>
      <c r="J159" s="134">
        <f>J160</f>
        <v>0</v>
      </c>
      <c r="K159" s="134">
        <f t="shared" si="4"/>
        <v>474.8</v>
      </c>
      <c r="L159" s="109">
        <f>L160</f>
        <v>474.8</v>
      </c>
      <c r="M159" s="109">
        <f>M160</f>
        <v>0</v>
      </c>
      <c r="N159" s="109">
        <f t="shared" si="5"/>
        <v>474.8</v>
      </c>
      <c r="O159" s="109">
        <f>O160</f>
        <v>0</v>
      </c>
      <c r="P159" s="109">
        <f t="shared" si="5"/>
        <v>474.8</v>
      </c>
    </row>
    <row r="160" spans="1:16" ht="21" x14ac:dyDescent="0.4">
      <c r="A160" s="10"/>
      <c r="B160" s="5"/>
      <c r="C160" s="28" t="s">
        <v>37</v>
      </c>
      <c r="D160" s="77" t="s">
        <v>289</v>
      </c>
      <c r="E160" s="77"/>
      <c r="F160" s="50"/>
      <c r="G160" s="134">
        <f>G161+G162</f>
        <v>474.8</v>
      </c>
      <c r="H160" s="134">
        <f>H161+H162</f>
        <v>0</v>
      </c>
      <c r="I160" s="134">
        <f t="shared" si="4"/>
        <v>474.8</v>
      </c>
      <c r="J160" s="134">
        <f>J161+J162</f>
        <v>0</v>
      </c>
      <c r="K160" s="134">
        <f t="shared" si="4"/>
        <v>474.8</v>
      </c>
      <c r="L160" s="109">
        <f>L161+L162</f>
        <v>474.8</v>
      </c>
      <c r="M160" s="109">
        <f>M161+M162</f>
        <v>0</v>
      </c>
      <c r="N160" s="109">
        <f t="shared" si="5"/>
        <v>474.8</v>
      </c>
      <c r="O160" s="109">
        <f>O161+O162</f>
        <v>0</v>
      </c>
      <c r="P160" s="109">
        <f t="shared" si="5"/>
        <v>474.8</v>
      </c>
    </row>
    <row r="161" spans="1:16" ht="101.25" customHeight="1" x14ac:dyDescent="0.4">
      <c r="A161" s="10"/>
      <c r="B161" s="5"/>
      <c r="C161" s="28" t="s">
        <v>38</v>
      </c>
      <c r="D161" s="77" t="s">
        <v>289</v>
      </c>
      <c r="E161" s="77">
        <v>100</v>
      </c>
      <c r="F161" s="50">
        <v>7</v>
      </c>
      <c r="G161" s="134">
        <v>253.8</v>
      </c>
      <c r="H161" s="134"/>
      <c r="I161" s="134">
        <f t="shared" si="4"/>
        <v>253.8</v>
      </c>
      <c r="J161" s="134"/>
      <c r="K161" s="134">
        <f t="shared" si="4"/>
        <v>253.8</v>
      </c>
      <c r="L161" s="109">
        <v>253.8</v>
      </c>
      <c r="M161" s="109"/>
      <c r="N161" s="109">
        <f t="shared" si="5"/>
        <v>253.8</v>
      </c>
      <c r="O161" s="109"/>
      <c r="P161" s="109">
        <f t="shared" si="5"/>
        <v>253.8</v>
      </c>
    </row>
    <row r="162" spans="1:16" ht="50.25" customHeight="1" x14ac:dyDescent="0.4">
      <c r="A162" s="10"/>
      <c r="B162" s="5"/>
      <c r="C162" s="28" t="s">
        <v>9</v>
      </c>
      <c r="D162" s="77" t="s">
        <v>289</v>
      </c>
      <c r="E162" s="77">
        <v>200</v>
      </c>
      <c r="F162" s="50">
        <v>7</v>
      </c>
      <c r="G162" s="134">
        <v>221</v>
      </c>
      <c r="H162" s="134"/>
      <c r="I162" s="134">
        <f t="shared" si="4"/>
        <v>221</v>
      </c>
      <c r="J162" s="134"/>
      <c r="K162" s="134">
        <f t="shared" si="4"/>
        <v>221</v>
      </c>
      <c r="L162" s="109">
        <v>221</v>
      </c>
      <c r="M162" s="109"/>
      <c r="N162" s="109">
        <f t="shared" si="5"/>
        <v>221</v>
      </c>
      <c r="O162" s="109"/>
      <c r="P162" s="109">
        <f t="shared" si="5"/>
        <v>221</v>
      </c>
    </row>
    <row r="163" spans="1:16" ht="105" customHeight="1" x14ac:dyDescent="0.4">
      <c r="A163" s="10"/>
      <c r="B163" s="5"/>
      <c r="C163" s="28" t="s">
        <v>290</v>
      </c>
      <c r="D163" s="77" t="s">
        <v>291</v>
      </c>
      <c r="E163" s="77"/>
      <c r="F163" s="50"/>
      <c r="G163" s="134">
        <f>G164+G168</f>
        <v>9160.5</v>
      </c>
      <c r="H163" s="134">
        <f>H164+H168</f>
        <v>0</v>
      </c>
      <c r="I163" s="134">
        <f t="shared" si="4"/>
        <v>9160.5</v>
      </c>
      <c r="J163" s="134">
        <f>J164+J168</f>
        <v>0</v>
      </c>
      <c r="K163" s="134">
        <f t="shared" si="4"/>
        <v>9160.5</v>
      </c>
      <c r="L163" s="109">
        <f>L164+L168</f>
        <v>9162.5</v>
      </c>
      <c r="M163" s="109">
        <f>M164+M168</f>
        <v>0</v>
      </c>
      <c r="N163" s="109">
        <f t="shared" si="5"/>
        <v>9162.5</v>
      </c>
      <c r="O163" s="109">
        <f>O164+O168</f>
        <v>0</v>
      </c>
      <c r="P163" s="109">
        <f t="shared" si="5"/>
        <v>9162.5</v>
      </c>
    </row>
    <row r="164" spans="1:16" ht="46.5" customHeight="1" x14ac:dyDescent="0.4">
      <c r="A164" s="10"/>
      <c r="B164" s="5"/>
      <c r="C164" s="28" t="s">
        <v>39</v>
      </c>
      <c r="D164" s="77" t="s">
        <v>292</v>
      </c>
      <c r="E164" s="77"/>
      <c r="F164" s="50"/>
      <c r="G164" s="134">
        <f>G165+G166+G167</f>
        <v>6951.5999999999995</v>
      </c>
      <c r="H164" s="134">
        <f>H165+H166+H167</f>
        <v>0</v>
      </c>
      <c r="I164" s="134">
        <f t="shared" ref="I164:K227" si="13">G164+H164</f>
        <v>6951.5999999999995</v>
      </c>
      <c r="J164" s="134">
        <f>J165+J166+J167</f>
        <v>0</v>
      </c>
      <c r="K164" s="134">
        <f t="shared" si="13"/>
        <v>6951.5999999999995</v>
      </c>
      <c r="L164" s="109">
        <f>L165+L166+L167</f>
        <v>6951.5999999999995</v>
      </c>
      <c r="M164" s="109">
        <f>M165+M166+M167</f>
        <v>0</v>
      </c>
      <c r="N164" s="109">
        <f t="shared" si="5"/>
        <v>6951.5999999999995</v>
      </c>
      <c r="O164" s="109">
        <f>O165+O166+O167</f>
        <v>0</v>
      </c>
      <c r="P164" s="109">
        <f t="shared" si="5"/>
        <v>6951.5999999999995</v>
      </c>
    </row>
    <row r="165" spans="1:16" ht="115.5" customHeight="1" x14ac:dyDescent="0.4">
      <c r="A165" s="10"/>
      <c r="B165" s="5"/>
      <c r="C165" s="28" t="s">
        <v>38</v>
      </c>
      <c r="D165" s="77" t="s">
        <v>293</v>
      </c>
      <c r="E165" s="77">
        <v>100</v>
      </c>
      <c r="F165" s="50">
        <v>7</v>
      </c>
      <c r="G165" s="134">
        <v>6550.5</v>
      </c>
      <c r="H165" s="134"/>
      <c r="I165" s="134">
        <f t="shared" si="13"/>
        <v>6550.5</v>
      </c>
      <c r="J165" s="134"/>
      <c r="K165" s="134">
        <f t="shared" si="13"/>
        <v>6550.5</v>
      </c>
      <c r="L165" s="109">
        <v>6550.5</v>
      </c>
      <c r="M165" s="109"/>
      <c r="N165" s="109">
        <f t="shared" si="5"/>
        <v>6550.5</v>
      </c>
      <c r="O165" s="109"/>
      <c r="P165" s="109">
        <f t="shared" si="5"/>
        <v>6550.5</v>
      </c>
    </row>
    <row r="166" spans="1:16" ht="42" x14ac:dyDescent="0.4">
      <c r="A166" s="10"/>
      <c r="B166" s="5"/>
      <c r="C166" s="28" t="s">
        <v>120</v>
      </c>
      <c r="D166" s="77" t="s">
        <v>292</v>
      </c>
      <c r="E166" s="77">
        <v>200</v>
      </c>
      <c r="F166" s="50">
        <v>7</v>
      </c>
      <c r="G166" s="134">
        <v>398.4</v>
      </c>
      <c r="H166" s="134"/>
      <c r="I166" s="134">
        <f t="shared" si="13"/>
        <v>398.4</v>
      </c>
      <c r="J166" s="134"/>
      <c r="K166" s="134">
        <f t="shared" si="13"/>
        <v>398.4</v>
      </c>
      <c r="L166" s="109">
        <v>398.4</v>
      </c>
      <c r="M166" s="109"/>
      <c r="N166" s="109">
        <f t="shared" si="5"/>
        <v>398.4</v>
      </c>
      <c r="O166" s="109"/>
      <c r="P166" s="109">
        <f t="shared" si="5"/>
        <v>398.4</v>
      </c>
    </row>
    <row r="167" spans="1:16" ht="21" x14ac:dyDescent="0.4">
      <c r="A167" s="10"/>
      <c r="B167" s="5"/>
      <c r="C167" s="28" t="s">
        <v>11</v>
      </c>
      <c r="D167" s="77" t="s">
        <v>292</v>
      </c>
      <c r="E167" s="77">
        <v>800</v>
      </c>
      <c r="F167" s="50">
        <v>7</v>
      </c>
      <c r="G167" s="134">
        <v>2.7</v>
      </c>
      <c r="H167" s="134"/>
      <c r="I167" s="134">
        <f t="shared" si="13"/>
        <v>2.7</v>
      </c>
      <c r="J167" s="134"/>
      <c r="K167" s="134">
        <f t="shared" si="13"/>
        <v>2.7</v>
      </c>
      <c r="L167" s="109">
        <v>2.7</v>
      </c>
      <c r="M167" s="109"/>
      <c r="N167" s="109">
        <f t="shared" ref="N167:P230" si="14">L167+M167</f>
        <v>2.7</v>
      </c>
      <c r="O167" s="109"/>
      <c r="P167" s="109">
        <f t="shared" si="14"/>
        <v>2.7</v>
      </c>
    </row>
    <row r="168" spans="1:16" ht="21" x14ac:dyDescent="0.4">
      <c r="A168" s="10"/>
      <c r="B168" s="5"/>
      <c r="C168" s="37" t="s">
        <v>42</v>
      </c>
      <c r="D168" s="77" t="s">
        <v>294</v>
      </c>
      <c r="E168" s="77"/>
      <c r="F168" s="50"/>
      <c r="G168" s="134">
        <f>G169+G170</f>
        <v>2208.9</v>
      </c>
      <c r="H168" s="134">
        <f>H169+H170</f>
        <v>0</v>
      </c>
      <c r="I168" s="134">
        <f t="shared" si="13"/>
        <v>2208.9</v>
      </c>
      <c r="J168" s="134">
        <f>J169+J170</f>
        <v>0</v>
      </c>
      <c r="K168" s="134">
        <f t="shared" si="13"/>
        <v>2208.9</v>
      </c>
      <c r="L168" s="109">
        <f>L169+L170</f>
        <v>2210.9</v>
      </c>
      <c r="M168" s="109">
        <f>M169+M170</f>
        <v>0</v>
      </c>
      <c r="N168" s="109">
        <f t="shared" si="14"/>
        <v>2210.9</v>
      </c>
      <c r="O168" s="109">
        <f>O169+O170</f>
        <v>0</v>
      </c>
      <c r="P168" s="109">
        <f t="shared" si="14"/>
        <v>2210.9</v>
      </c>
    </row>
    <row r="169" spans="1:16" ht="120.75" customHeight="1" x14ac:dyDescent="0.4">
      <c r="A169" s="10"/>
      <c r="B169" s="5"/>
      <c r="C169" s="28" t="s">
        <v>38</v>
      </c>
      <c r="D169" s="120" t="s">
        <v>294</v>
      </c>
      <c r="E169" s="77">
        <v>100</v>
      </c>
      <c r="F169" s="50">
        <v>9</v>
      </c>
      <c r="G169" s="134">
        <v>2125.1</v>
      </c>
      <c r="H169" s="134"/>
      <c r="I169" s="134">
        <f t="shared" si="13"/>
        <v>2125.1</v>
      </c>
      <c r="J169" s="134"/>
      <c r="K169" s="134">
        <f t="shared" si="13"/>
        <v>2125.1</v>
      </c>
      <c r="L169" s="109">
        <v>2125.1</v>
      </c>
      <c r="M169" s="109"/>
      <c r="N169" s="109">
        <f t="shared" si="14"/>
        <v>2125.1</v>
      </c>
      <c r="O169" s="109"/>
      <c r="P169" s="109">
        <f t="shared" si="14"/>
        <v>2125.1</v>
      </c>
    </row>
    <row r="170" spans="1:16" ht="42" x14ac:dyDescent="0.4">
      <c r="A170" s="10"/>
      <c r="B170" s="5"/>
      <c r="C170" s="28" t="s">
        <v>9</v>
      </c>
      <c r="D170" s="120" t="s">
        <v>294</v>
      </c>
      <c r="E170" s="77">
        <v>200</v>
      </c>
      <c r="F170" s="50">
        <v>9</v>
      </c>
      <c r="G170" s="134">
        <v>83.8</v>
      </c>
      <c r="H170" s="134"/>
      <c r="I170" s="134">
        <f t="shared" si="13"/>
        <v>83.8</v>
      </c>
      <c r="J170" s="134"/>
      <c r="K170" s="134">
        <f t="shared" si="13"/>
        <v>83.8</v>
      </c>
      <c r="L170" s="109">
        <v>85.8</v>
      </c>
      <c r="M170" s="109"/>
      <c r="N170" s="109">
        <f t="shared" si="14"/>
        <v>85.8</v>
      </c>
      <c r="O170" s="109"/>
      <c r="P170" s="109">
        <f t="shared" si="14"/>
        <v>85.8</v>
      </c>
    </row>
    <row r="171" spans="1:16" ht="40.799999999999997" x14ac:dyDescent="0.4">
      <c r="A171" s="10"/>
      <c r="B171" s="11">
        <v>9</v>
      </c>
      <c r="C171" s="7" t="s">
        <v>131</v>
      </c>
      <c r="D171" s="51" t="s">
        <v>40</v>
      </c>
      <c r="E171" s="51"/>
      <c r="F171" s="7"/>
      <c r="G171" s="135">
        <f>G172</f>
        <v>64351.7</v>
      </c>
      <c r="H171" s="135">
        <f>H172</f>
        <v>0</v>
      </c>
      <c r="I171" s="135">
        <f t="shared" si="13"/>
        <v>64351.7</v>
      </c>
      <c r="J171" s="135">
        <f>J172</f>
        <v>0</v>
      </c>
      <c r="K171" s="135">
        <f t="shared" si="13"/>
        <v>64351.7</v>
      </c>
      <c r="L171" s="135">
        <f>L172</f>
        <v>64520.000000000007</v>
      </c>
      <c r="M171" s="135">
        <f>M172</f>
        <v>0</v>
      </c>
      <c r="N171" s="108">
        <f t="shared" si="14"/>
        <v>64520.000000000007</v>
      </c>
      <c r="O171" s="135">
        <f>O172</f>
        <v>0</v>
      </c>
      <c r="P171" s="108">
        <f t="shared" si="14"/>
        <v>64520.000000000007</v>
      </c>
    </row>
    <row r="172" spans="1:16" s="59" customFormat="1" ht="21" x14ac:dyDescent="0.4">
      <c r="A172" s="60"/>
      <c r="B172" s="11"/>
      <c r="C172" s="124" t="s">
        <v>217</v>
      </c>
      <c r="D172" s="125" t="s">
        <v>296</v>
      </c>
      <c r="E172" s="51"/>
      <c r="F172" s="7"/>
      <c r="G172" s="134">
        <f>G173+G185+G190</f>
        <v>64351.7</v>
      </c>
      <c r="H172" s="134">
        <f>H173+H185+H190</f>
        <v>0</v>
      </c>
      <c r="I172" s="134">
        <f t="shared" si="13"/>
        <v>64351.7</v>
      </c>
      <c r="J172" s="134">
        <f>J173+J185+J190</f>
        <v>0</v>
      </c>
      <c r="K172" s="134">
        <f t="shared" si="13"/>
        <v>64351.7</v>
      </c>
      <c r="L172" s="134">
        <f>L173+L185+L190</f>
        <v>64520.000000000007</v>
      </c>
      <c r="M172" s="134">
        <f>M173+M185+M190</f>
        <v>0</v>
      </c>
      <c r="N172" s="109">
        <f t="shared" si="14"/>
        <v>64520.000000000007</v>
      </c>
      <c r="O172" s="134">
        <f>O173+O185+O190</f>
        <v>0</v>
      </c>
      <c r="P172" s="109">
        <f t="shared" si="14"/>
        <v>64520.000000000007</v>
      </c>
    </row>
    <row r="173" spans="1:16" ht="63" x14ac:dyDescent="0.4">
      <c r="A173" s="10"/>
      <c r="B173" s="5"/>
      <c r="C173" s="28" t="s">
        <v>295</v>
      </c>
      <c r="D173" s="77" t="s">
        <v>297</v>
      </c>
      <c r="E173" s="77"/>
      <c r="F173" s="49"/>
      <c r="G173" s="134">
        <f>G174+G177+G179+G181+G183</f>
        <v>60909.1</v>
      </c>
      <c r="H173" s="134">
        <f>H174+H177+H179+H181+H183</f>
        <v>0</v>
      </c>
      <c r="I173" s="134">
        <f t="shared" si="13"/>
        <v>60909.1</v>
      </c>
      <c r="J173" s="134">
        <f>J174+J177+J179+J181+J183</f>
        <v>0</v>
      </c>
      <c r="K173" s="134">
        <f t="shared" si="13"/>
        <v>60909.1</v>
      </c>
      <c r="L173" s="109">
        <f>L174+L177+L179+L181+L183</f>
        <v>61075.600000000006</v>
      </c>
      <c r="M173" s="109">
        <f>M174+M177+M179+M181+M183</f>
        <v>0</v>
      </c>
      <c r="N173" s="109">
        <f t="shared" si="14"/>
        <v>61075.600000000006</v>
      </c>
      <c r="O173" s="109">
        <f>O174+O177+O179+O181+O183</f>
        <v>0</v>
      </c>
      <c r="P173" s="109">
        <f t="shared" si="14"/>
        <v>61075.600000000006</v>
      </c>
    </row>
    <row r="174" spans="1:16" ht="67.5" customHeight="1" x14ac:dyDescent="0.4">
      <c r="A174" s="10"/>
      <c r="B174" s="5"/>
      <c r="C174" s="28" t="s">
        <v>39</v>
      </c>
      <c r="D174" s="77" t="s">
        <v>298</v>
      </c>
      <c r="E174" s="77"/>
      <c r="F174" s="49"/>
      <c r="G174" s="134">
        <f>G175+G176</f>
        <v>56362.899999999994</v>
      </c>
      <c r="H174" s="134">
        <f>H175+H176</f>
        <v>0</v>
      </c>
      <c r="I174" s="134">
        <f t="shared" si="13"/>
        <v>56362.899999999994</v>
      </c>
      <c r="J174" s="134">
        <f>J175+J176</f>
        <v>0</v>
      </c>
      <c r="K174" s="134">
        <f t="shared" si="13"/>
        <v>56362.899999999994</v>
      </c>
      <c r="L174" s="109">
        <f>L175+L176</f>
        <v>56520.600000000006</v>
      </c>
      <c r="M174" s="109">
        <f>M175+M176</f>
        <v>0</v>
      </c>
      <c r="N174" s="109">
        <f t="shared" si="14"/>
        <v>56520.600000000006</v>
      </c>
      <c r="O174" s="109">
        <f>O175+O176</f>
        <v>0</v>
      </c>
      <c r="P174" s="109">
        <f t="shared" si="14"/>
        <v>56520.600000000006</v>
      </c>
    </row>
    <row r="175" spans="1:16" ht="21" x14ac:dyDescent="0.4">
      <c r="A175" s="10"/>
      <c r="B175" s="165"/>
      <c r="C175" s="179" t="s">
        <v>6</v>
      </c>
      <c r="D175" s="163" t="s">
        <v>298</v>
      </c>
      <c r="E175" s="163">
        <v>600</v>
      </c>
      <c r="F175" s="49">
        <v>1</v>
      </c>
      <c r="G175" s="134">
        <v>36753.1</v>
      </c>
      <c r="H175" s="134"/>
      <c r="I175" s="134">
        <f t="shared" si="13"/>
        <v>36753.1</v>
      </c>
      <c r="J175" s="134"/>
      <c r="K175" s="134">
        <f t="shared" si="13"/>
        <v>36753.1</v>
      </c>
      <c r="L175" s="109">
        <v>36910.800000000003</v>
      </c>
      <c r="M175" s="109"/>
      <c r="N175" s="109">
        <f t="shared" si="14"/>
        <v>36910.800000000003</v>
      </c>
      <c r="O175" s="109"/>
      <c r="P175" s="109">
        <f t="shared" si="14"/>
        <v>36910.800000000003</v>
      </c>
    </row>
    <row r="176" spans="1:16" ht="48.6" customHeight="1" x14ac:dyDescent="0.4">
      <c r="A176" s="10"/>
      <c r="B176" s="165"/>
      <c r="C176" s="180"/>
      <c r="D176" s="163"/>
      <c r="E176" s="163"/>
      <c r="F176" s="49">
        <v>2</v>
      </c>
      <c r="G176" s="134">
        <v>19609.8</v>
      </c>
      <c r="H176" s="134"/>
      <c r="I176" s="134">
        <f t="shared" si="13"/>
        <v>19609.8</v>
      </c>
      <c r="J176" s="134"/>
      <c r="K176" s="134">
        <f t="shared" si="13"/>
        <v>19609.8</v>
      </c>
      <c r="L176" s="109">
        <v>19609.8</v>
      </c>
      <c r="M176" s="109"/>
      <c r="N176" s="109">
        <f t="shared" si="14"/>
        <v>19609.8</v>
      </c>
      <c r="O176" s="109"/>
      <c r="P176" s="109">
        <f t="shared" si="14"/>
        <v>19609.8</v>
      </c>
    </row>
    <row r="177" spans="1:16" s="59" customFormat="1" ht="42" x14ac:dyDescent="0.4">
      <c r="A177" s="60"/>
      <c r="B177" s="66"/>
      <c r="C177" s="72" t="s">
        <v>169</v>
      </c>
      <c r="D177" s="77" t="s">
        <v>299</v>
      </c>
      <c r="E177" s="77"/>
      <c r="F177" s="49"/>
      <c r="G177" s="134">
        <f>G178</f>
        <v>2714.3</v>
      </c>
      <c r="H177" s="134">
        <f>H178</f>
        <v>0</v>
      </c>
      <c r="I177" s="134">
        <f t="shared" si="13"/>
        <v>2714.3</v>
      </c>
      <c r="J177" s="134">
        <f>J178</f>
        <v>0</v>
      </c>
      <c r="K177" s="134">
        <f t="shared" si="13"/>
        <v>2714.3</v>
      </c>
      <c r="L177" s="109">
        <f>L178</f>
        <v>2714.3</v>
      </c>
      <c r="M177" s="109">
        <f>M178</f>
        <v>0</v>
      </c>
      <c r="N177" s="109">
        <f t="shared" si="14"/>
        <v>2714.3</v>
      </c>
      <c r="O177" s="109">
        <f>O178</f>
        <v>0</v>
      </c>
      <c r="P177" s="109">
        <f t="shared" si="14"/>
        <v>2714.3</v>
      </c>
    </row>
    <row r="178" spans="1:16" s="59" customFormat="1" ht="42" x14ac:dyDescent="0.4">
      <c r="A178" s="60"/>
      <c r="B178" s="66"/>
      <c r="C178" s="72" t="s">
        <v>13</v>
      </c>
      <c r="D178" s="77" t="s">
        <v>299</v>
      </c>
      <c r="E178" s="77">
        <v>600</v>
      </c>
      <c r="F178" s="49"/>
      <c r="G178" s="134">
        <v>2714.3</v>
      </c>
      <c r="H178" s="134"/>
      <c r="I178" s="134">
        <f t="shared" si="13"/>
        <v>2714.3</v>
      </c>
      <c r="J178" s="134"/>
      <c r="K178" s="134">
        <f t="shared" si="13"/>
        <v>2714.3</v>
      </c>
      <c r="L178" s="109">
        <v>2714.3</v>
      </c>
      <c r="M178" s="109"/>
      <c r="N178" s="109">
        <f t="shared" si="14"/>
        <v>2714.3</v>
      </c>
      <c r="O178" s="109"/>
      <c r="P178" s="109">
        <f t="shared" si="14"/>
        <v>2714.3</v>
      </c>
    </row>
    <row r="179" spans="1:16" ht="157.94999999999999" customHeight="1" x14ac:dyDescent="0.4">
      <c r="A179" s="10"/>
      <c r="B179" s="5"/>
      <c r="C179" s="28" t="s">
        <v>301</v>
      </c>
      <c r="D179" s="77" t="s">
        <v>300</v>
      </c>
      <c r="E179" s="77"/>
      <c r="F179" s="49"/>
      <c r="G179" s="134">
        <f>G180</f>
        <v>219.8</v>
      </c>
      <c r="H179" s="134">
        <f>H180</f>
        <v>0</v>
      </c>
      <c r="I179" s="134">
        <f t="shared" si="13"/>
        <v>219.8</v>
      </c>
      <c r="J179" s="134">
        <f>J180</f>
        <v>0</v>
      </c>
      <c r="K179" s="134">
        <f t="shared" si="13"/>
        <v>219.8</v>
      </c>
      <c r="L179" s="109">
        <f>L180</f>
        <v>228.6</v>
      </c>
      <c r="M179" s="109">
        <f>M180</f>
        <v>0</v>
      </c>
      <c r="N179" s="109">
        <f t="shared" si="14"/>
        <v>228.6</v>
      </c>
      <c r="O179" s="109">
        <f>O180</f>
        <v>0</v>
      </c>
      <c r="P179" s="109">
        <f t="shared" si="14"/>
        <v>228.6</v>
      </c>
    </row>
    <row r="180" spans="1:16" ht="42" x14ac:dyDescent="0.4">
      <c r="A180" s="10"/>
      <c r="B180" s="66"/>
      <c r="C180" s="67" t="s">
        <v>6</v>
      </c>
      <c r="D180" s="120" t="s">
        <v>300</v>
      </c>
      <c r="E180" s="77">
        <v>600</v>
      </c>
      <c r="F180" s="21">
        <v>1</v>
      </c>
      <c r="G180" s="134">
        <v>219.8</v>
      </c>
      <c r="H180" s="134"/>
      <c r="I180" s="134">
        <f t="shared" si="13"/>
        <v>219.8</v>
      </c>
      <c r="J180" s="134"/>
      <c r="K180" s="134">
        <f t="shared" si="13"/>
        <v>219.8</v>
      </c>
      <c r="L180" s="109">
        <v>228.6</v>
      </c>
      <c r="M180" s="109"/>
      <c r="N180" s="109">
        <f t="shared" si="14"/>
        <v>228.6</v>
      </c>
      <c r="O180" s="109"/>
      <c r="P180" s="109">
        <f t="shared" si="14"/>
        <v>228.6</v>
      </c>
    </row>
    <row r="181" spans="1:16" ht="38.4" x14ac:dyDescent="0.4">
      <c r="A181" s="10"/>
      <c r="B181" s="29"/>
      <c r="C181" s="56" t="s">
        <v>196</v>
      </c>
      <c r="D181" s="77" t="s">
        <v>302</v>
      </c>
      <c r="E181" s="77"/>
      <c r="F181" s="49"/>
      <c r="G181" s="134">
        <f>G182</f>
        <v>1402.5</v>
      </c>
      <c r="H181" s="134">
        <f>H182</f>
        <v>0</v>
      </c>
      <c r="I181" s="134">
        <f t="shared" si="13"/>
        <v>1402.5</v>
      </c>
      <c r="J181" s="134">
        <f>J182</f>
        <v>0</v>
      </c>
      <c r="K181" s="134">
        <f t="shared" si="13"/>
        <v>1402.5</v>
      </c>
      <c r="L181" s="109">
        <f>L182</f>
        <v>1402.5</v>
      </c>
      <c r="M181" s="109">
        <f>M182</f>
        <v>0</v>
      </c>
      <c r="N181" s="109">
        <f t="shared" si="14"/>
        <v>1402.5</v>
      </c>
      <c r="O181" s="109">
        <f>O182</f>
        <v>0</v>
      </c>
      <c r="P181" s="109">
        <f t="shared" si="14"/>
        <v>1402.5</v>
      </c>
    </row>
    <row r="182" spans="1:16" ht="70.5" customHeight="1" x14ac:dyDescent="0.4">
      <c r="A182" s="10"/>
      <c r="B182" s="29"/>
      <c r="C182" s="32" t="s">
        <v>13</v>
      </c>
      <c r="D182" s="77" t="s">
        <v>302</v>
      </c>
      <c r="E182" s="77">
        <v>600</v>
      </c>
      <c r="F182" s="49"/>
      <c r="G182" s="134">
        <v>1402.5</v>
      </c>
      <c r="H182" s="134"/>
      <c r="I182" s="134">
        <f t="shared" si="13"/>
        <v>1402.5</v>
      </c>
      <c r="J182" s="134"/>
      <c r="K182" s="134">
        <f t="shared" si="13"/>
        <v>1402.5</v>
      </c>
      <c r="L182" s="109">
        <v>1402.5</v>
      </c>
      <c r="M182" s="109"/>
      <c r="N182" s="109">
        <f t="shared" si="14"/>
        <v>1402.5</v>
      </c>
      <c r="O182" s="109"/>
      <c r="P182" s="109">
        <f t="shared" si="14"/>
        <v>1402.5</v>
      </c>
    </row>
    <row r="183" spans="1:16" ht="57.75" customHeight="1" x14ac:dyDescent="0.4">
      <c r="A183" s="10"/>
      <c r="B183" s="29"/>
      <c r="C183" s="56" t="s">
        <v>197</v>
      </c>
      <c r="D183" s="81" t="s">
        <v>302</v>
      </c>
      <c r="E183" s="41"/>
      <c r="F183" s="49"/>
      <c r="G183" s="134">
        <f>G184</f>
        <v>209.6</v>
      </c>
      <c r="H183" s="134">
        <f>H184</f>
        <v>0</v>
      </c>
      <c r="I183" s="134">
        <f t="shared" si="13"/>
        <v>209.6</v>
      </c>
      <c r="J183" s="134">
        <f>J184</f>
        <v>0</v>
      </c>
      <c r="K183" s="134">
        <f t="shared" si="13"/>
        <v>209.6</v>
      </c>
      <c r="L183" s="109">
        <f>L184</f>
        <v>209.6</v>
      </c>
      <c r="M183" s="109">
        <f>M184</f>
        <v>0</v>
      </c>
      <c r="N183" s="109">
        <f t="shared" si="14"/>
        <v>209.6</v>
      </c>
      <c r="O183" s="109">
        <f>O184</f>
        <v>0</v>
      </c>
      <c r="P183" s="109">
        <f t="shared" si="14"/>
        <v>209.6</v>
      </c>
    </row>
    <row r="184" spans="1:16" ht="57" customHeight="1" x14ac:dyDescent="0.4">
      <c r="A184" s="10"/>
      <c r="B184" s="29"/>
      <c r="C184" s="27" t="s">
        <v>13</v>
      </c>
      <c r="D184" s="81" t="s">
        <v>302</v>
      </c>
      <c r="E184" s="81" t="s">
        <v>155</v>
      </c>
      <c r="F184" s="49"/>
      <c r="G184" s="134">
        <v>209.6</v>
      </c>
      <c r="H184" s="134"/>
      <c r="I184" s="134">
        <f t="shared" si="13"/>
        <v>209.6</v>
      </c>
      <c r="J184" s="134"/>
      <c r="K184" s="134">
        <f t="shared" si="13"/>
        <v>209.6</v>
      </c>
      <c r="L184" s="109">
        <v>209.6</v>
      </c>
      <c r="M184" s="109"/>
      <c r="N184" s="109">
        <f t="shared" si="14"/>
        <v>209.6</v>
      </c>
      <c r="O184" s="109"/>
      <c r="P184" s="109">
        <f t="shared" si="14"/>
        <v>209.6</v>
      </c>
    </row>
    <row r="185" spans="1:16" s="59" customFormat="1" ht="66.75" customHeight="1" x14ac:dyDescent="0.4">
      <c r="A185" s="60"/>
      <c r="B185" s="66"/>
      <c r="C185" s="72" t="s">
        <v>303</v>
      </c>
      <c r="D185" s="77" t="s">
        <v>304</v>
      </c>
      <c r="E185" s="41"/>
      <c r="F185" s="49"/>
      <c r="G185" s="134">
        <f>G186</f>
        <v>1309.4000000000001</v>
      </c>
      <c r="H185" s="134">
        <f>H186</f>
        <v>0</v>
      </c>
      <c r="I185" s="134">
        <f t="shared" si="13"/>
        <v>1309.4000000000001</v>
      </c>
      <c r="J185" s="134">
        <f>J186</f>
        <v>0</v>
      </c>
      <c r="K185" s="134">
        <f t="shared" si="13"/>
        <v>1309.4000000000001</v>
      </c>
      <c r="L185" s="109">
        <f>L186</f>
        <v>1309.4000000000001</v>
      </c>
      <c r="M185" s="109">
        <f>M186</f>
        <v>0</v>
      </c>
      <c r="N185" s="109">
        <f t="shared" si="14"/>
        <v>1309.4000000000001</v>
      </c>
      <c r="O185" s="109">
        <f>O186</f>
        <v>0</v>
      </c>
      <c r="P185" s="109">
        <f t="shared" si="14"/>
        <v>1309.4000000000001</v>
      </c>
    </row>
    <row r="186" spans="1:16" ht="21" x14ac:dyDescent="0.4">
      <c r="A186" s="10"/>
      <c r="B186" s="5"/>
      <c r="C186" s="49" t="s">
        <v>41</v>
      </c>
      <c r="D186" s="77" t="s">
        <v>305</v>
      </c>
      <c r="E186" s="77"/>
      <c r="F186" s="49"/>
      <c r="G186" s="134">
        <f>G187+G188+G189</f>
        <v>1309.4000000000001</v>
      </c>
      <c r="H186" s="134">
        <f>H187+H188+H189</f>
        <v>0</v>
      </c>
      <c r="I186" s="134">
        <f t="shared" si="13"/>
        <v>1309.4000000000001</v>
      </c>
      <c r="J186" s="134">
        <f>J187+J188+J189</f>
        <v>0</v>
      </c>
      <c r="K186" s="134">
        <f t="shared" si="13"/>
        <v>1309.4000000000001</v>
      </c>
      <c r="L186" s="109">
        <f>L187+L188+L189</f>
        <v>1309.4000000000001</v>
      </c>
      <c r="M186" s="109">
        <f>M187+M188+M189</f>
        <v>0</v>
      </c>
      <c r="N186" s="109">
        <f t="shared" si="14"/>
        <v>1309.4000000000001</v>
      </c>
      <c r="O186" s="109">
        <f>O187+O188+O189</f>
        <v>0</v>
      </c>
      <c r="P186" s="109">
        <f t="shared" si="14"/>
        <v>1309.4000000000001</v>
      </c>
    </row>
    <row r="187" spans="1:16" ht="112.5" customHeight="1" x14ac:dyDescent="0.4">
      <c r="A187" s="10"/>
      <c r="B187" s="5"/>
      <c r="C187" s="49" t="s">
        <v>38</v>
      </c>
      <c r="D187" s="120" t="s">
        <v>305</v>
      </c>
      <c r="E187" s="77">
        <v>100</v>
      </c>
      <c r="F187" s="49">
        <v>2</v>
      </c>
      <c r="G187" s="134">
        <v>872</v>
      </c>
      <c r="H187" s="134"/>
      <c r="I187" s="134">
        <f t="shared" si="13"/>
        <v>872</v>
      </c>
      <c r="J187" s="134"/>
      <c r="K187" s="134">
        <f t="shared" si="13"/>
        <v>872</v>
      </c>
      <c r="L187" s="109">
        <v>872</v>
      </c>
      <c r="M187" s="109"/>
      <c r="N187" s="109">
        <f t="shared" si="14"/>
        <v>872</v>
      </c>
      <c r="O187" s="109"/>
      <c r="P187" s="109">
        <f t="shared" si="14"/>
        <v>872</v>
      </c>
    </row>
    <row r="188" spans="1:16" ht="42" x14ac:dyDescent="0.4">
      <c r="A188" s="10"/>
      <c r="B188" s="5"/>
      <c r="C188" s="28" t="s">
        <v>9</v>
      </c>
      <c r="D188" s="120" t="s">
        <v>305</v>
      </c>
      <c r="E188" s="77">
        <v>200</v>
      </c>
      <c r="F188" s="49">
        <v>2</v>
      </c>
      <c r="G188" s="134">
        <v>227.9</v>
      </c>
      <c r="H188" s="134"/>
      <c r="I188" s="134">
        <f t="shared" si="13"/>
        <v>227.9</v>
      </c>
      <c r="J188" s="134"/>
      <c r="K188" s="134">
        <f t="shared" si="13"/>
        <v>227.9</v>
      </c>
      <c r="L188" s="109">
        <v>227.9</v>
      </c>
      <c r="M188" s="109"/>
      <c r="N188" s="109">
        <f t="shared" si="14"/>
        <v>227.9</v>
      </c>
      <c r="O188" s="109"/>
      <c r="P188" s="109">
        <f t="shared" si="14"/>
        <v>227.9</v>
      </c>
    </row>
    <row r="189" spans="1:16" ht="21" x14ac:dyDescent="0.4">
      <c r="A189" s="10"/>
      <c r="B189" s="5"/>
      <c r="C189" s="28" t="s">
        <v>10</v>
      </c>
      <c r="D189" s="120" t="s">
        <v>305</v>
      </c>
      <c r="E189" s="77">
        <v>300</v>
      </c>
      <c r="F189" s="49">
        <v>2</v>
      </c>
      <c r="G189" s="134">
        <v>209.5</v>
      </c>
      <c r="H189" s="134"/>
      <c r="I189" s="134">
        <f t="shared" si="13"/>
        <v>209.5</v>
      </c>
      <c r="J189" s="134"/>
      <c r="K189" s="134">
        <f t="shared" si="13"/>
        <v>209.5</v>
      </c>
      <c r="L189" s="109">
        <v>209.5</v>
      </c>
      <c r="M189" s="109"/>
      <c r="N189" s="109">
        <f t="shared" si="14"/>
        <v>209.5</v>
      </c>
      <c r="O189" s="109"/>
      <c r="P189" s="109">
        <f t="shared" si="14"/>
        <v>209.5</v>
      </c>
    </row>
    <row r="190" spans="1:16" ht="39" customHeight="1" x14ac:dyDescent="0.4">
      <c r="A190" s="10"/>
      <c r="B190" s="5"/>
      <c r="C190" s="28" t="s">
        <v>307</v>
      </c>
      <c r="D190" s="77" t="s">
        <v>306</v>
      </c>
      <c r="E190" s="77"/>
      <c r="F190" s="49"/>
      <c r="G190" s="134">
        <f>G191</f>
        <v>2133.1999999999998</v>
      </c>
      <c r="H190" s="134">
        <f>H191</f>
        <v>0</v>
      </c>
      <c r="I190" s="134">
        <f t="shared" si="13"/>
        <v>2133.1999999999998</v>
      </c>
      <c r="J190" s="134">
        <f>J191</f>
        <v>0</v>
      </c>
      <c r="K190" s="134">
        <f t="shared" si="13"/>
        <v>2133.1999999999998</v>
      </c>
      <c r="L190" s="109">
        <f>L191</f>
        <v>2135</v>
      </c>
      <c r="M190" s="109">
        <f>M191</f>
        <v>0</v>
      </c>
      <c r="N190" s="109">
        <f t="shared" si="14"/>
        <v>2135</v>
      </c>
      <c r="O190" s="109">
        <f>O191</f>
        <v>0</v>
      </c>
      <c r="P190" s="109">
        <f t="shared" si="14"/>
        <v>2135</v>
      </c>
    </row>
    <row r="191" spans="1:16" ht="33" customHeight="1" x14ac:dyDescent="0.4">
      <c r="A191" s="10"/>
      <c r="B191" s="5"/>
      <c r="C191" s="28" t="s">
        <v>42</v>
      </c>
      <c r="D191" s="77" t="s">
        <v>308</v>
      </c>
      <c r="E191" s="77"/>
      <c r="F191" s="49"/>
      <c r="G191" s="134">
        <f>G192+G193</f>
        <v>2133.1999999999998</v>
      </c>
      <c r="H191" s="134">
        <f>H192+H193</f>
        <v>0</v>
      </c>
      <c r="I191" s="134">
        <f t="shared" si="13"/>
        <v>2133.1999999999998</v>
      </c>
      <c r="J191" s="134">
        <f>J192+J193</f>
        <v>0</v>
      </c>
      <c r="K191" s="134">
        <f t="shared" si="13"/>
        <v>2133.1999999999998</v>
      </c>
      <c r="L191" s="109">
        <f>L192+L193</f>
        <v>2135</v>
      </c>
      <c r="M191" s="109">
        <f>M192+M193</f>
        <v>0</v>
      </c>
      <c r="N191" s="109">
        <f t="shared" si="14"/>
        <v>2135</v>
      </c>
      <c r="O191" s="109">
        <f>O192+O193</f>
        <v>0</v>
      </c>
      <c r="P191" s="109">
        <f t="shared" si="14"/>
        <v>2135</v>
      </c>
    </row>
    <row r="192" spans="1:16" ht="109.5" customHeight="1" x14ac:dyDescent="0.4">
      <c r="A192" s="10"/>
      <c r="B192" s="5"/>
      <c r="C192" s="28" t="s">
        <v>38</v>
      </c>
      <c r="D192" s="77" t="s">
        <v>308</v>
      </c>
      <c r="E192" s="77">
        <v>100</v>
      </c>
      <c r="F192" s="49">
        <v>5</v>
      </c>
      <c r="G192" s="134">
        <v>2069.1</v>
      </c>
      <c r="H192" s="134"/>
      <c r="I192" s="134">
        <f t="shared" si="13"/>
        <v>2069.1</v>
      </c>
      <c r="J192" s="134"/>
      <c r="K192" s="134">
        <f t="shared" si="13"/>
        <v>2069.1</v>
      </c>
      <c r="L192" s="109">
        <v>2069.1</v>
      </c>
      <c r="M192" s="109"/>
      <c r="N192" s="109">
        <f t="shared" si="14"/>
        <v>2069.1</v>
      </c>
      <c r="O192" s="109"/>
      <c r="P192" s="109">
        <f t="shared" si="14"/>
        <v>2069.1</v>
      </c>
    </row>
    <row r="193" spans="1:16" ht="42" x14ac:dyDescent="0.4">
      <c r="A193" s="10"/>
      <c r="B193" s="5"/>
      <c r="C193" s="28" t="s">
        <v>9</v>
      </c>
      <c r="D193" s="77" t="s">
        <v>308</v>
      </c>
      <c r="E193" s="77">
        <v>200</v>
      </c>
      <c r="F193" s="49">
        <v>5</v>
      </c>
      <c r="G193" s="134">
        <v>64.099999999999994</v>
      </c>
      <c r="H193" s="134"/>
      <c r="I193" s="134">
        <f t="shared" si="13"/>
        <v>64.099999999999994</v>
      </c>
      <c r="J193" s="134"/>
      <c r="K193" s="134">
        <f t="shared" si="13"/>
        <v>64.099999999999994</v>
      </c>
      <c r="L193" s="109">
        <v>65.900000000000006</v>
      </c>
      <c r="M193" s="109"/>
      <c r="N193" s="109">
        <f t="shared" si="14"/>
        <v>65.900000000000006</v>
      </c>
      <c r="O193" s="109"/>
      <c r="P193" s="109">
        <f t="shared" si="14"/>
        <v>65.900000000000006</v>
      </c>
    </row>
    <row r="194" spans="1:16" ht="66" customHeight="1" x14ac:dyDescent="0.4">
      <c r="A194" s="10"/>
      <c r="B194" s="11">
        <v>10</v>
      </c>
      <c r="C194" s="12" t="s">
        <v>43</v>
      </c>
      <c r="D194" s="51" t="s">
        <v>44</v>
      </c>
      <c r="E194" s="51"/>
      <c r="F194" s="13"/>
      <c r="G194" s="135">
        <f>G195</f>
        <v>66740.7</v>
      </c>
      <c r="H194" s="135">
        <f>H195</f>
        <v>0</v>
      </c>
      <c r="I194" s="135">
        <f t="shared" si="13"/>
        <v>66740.7</v>
      </c>
      <c r="J194" s="135">
        <f>J195</f>
        <v>0</v>
      </c>
      <c r="K194" s="135">
        <f t="shared" si="13"/>
        <v>66740.7</v>
      </c>
      <c r="L194" s="108">
        <f>L195</f>
        <v>66766.5</v>
      </c>
      <c r="M194" s="108">
        <f>M195</f>
        <v>0</v>
      </c>
      <c r="N194" s="108">
        <f t="shared" si="14"/>
        <v>66766.5</v>
      </c>
      <c r="O194" s="108">
        <f>O195</f>
        <v>0</v>
      </c>
      <c r="P194" s="108">
        <f t="shared" si="14"/>
        <v>66766.5</v>
      </c>
    </row>
    <row r="195" spans="1:16" s="59" customFormat="1" ht="40.5" customHeight="1" x14ac:dyDescent="0.4">
      <c r="A195" s="60"/>
      <c r="B195" s="11"/>
      <c r="C195" s="124" t="s">
        <v>217</v>
      </c>
      <c r="D195" s="125" t="s">
        <v>309</v>
      </c>
      <c r="E195" s="51"/>
      <c r="F195" s="13"/>
      <c r="G195" s="134">
        <f>G196+G205+G210+G213+G216+G219</f>
        <v>66740.7</v>
      </c>
      <c r="H195" s="134">
        <f>H196+H205+H210+H213+H216+H219</f>
        <v>0</v>
      </c>
      <c r="I195" s="134">
        <f t="shared" si="13"/>
        <v>66740.7</v>
      </c>
      <c r="J195" s="134">
        <f>J196+J205+J210+J213+J216+J219</f>
        <v>0</v>
      </c>
      <c r="K195" s="134">
        <f t="shared" si="13"/>
        <v>66740.7</v>
      </c>
      <c r="L195" s="134">
        <f>L196+L205+L210+L213+L216+L219</f>
        <v>66766.5</v>
      </c>
      <c r="M195" s="134">
        <f>M196+M205+M210+M213+M216+M219</f>
        <v>0</v>
      </c>
      <c r="N195" s="109">
        <f t="shared" si="14"/>
        <v>66766.5</v>
      </c>
      <c r="O195" s="134">
        <f>O196+O205+O210+O213+O216+O219</f>
        <v>0</v>
      </c>
      <c r="P195" s="109">
        <f t="shared" si="14"/>
        <v>66766.5</v>
      </c>
    </row>
    <row r="196" spans="1:16" ht="78" customHeight="1" x14ac:dyDescent="0.4">
      <c r="A196" s="10"/>
      <c r="B196" s="5"/>
      <c r="C196" s="28" t="s">
        <v>310</v>
      </c>
      <c r="D196" s="77" t="s">
        <v>311</v>
      </c>
      <c r="E196" s="77"/>
      <c r="F196" s="50"/>
      <c r="G196" s="134">
        <f>G197+G199+G203</f>
        <v>27396.699999999997</v>
      </c>
      <c r="H196" s="134">
        <f>H197+H199+H203</f>
        <v>0</v>
      </c>
      <c r="I196" s="134">
        <f t="shared" si="13"/>
        <v>27396.699999999997</v>
      </c>
      <c r="J196" s="134">
        <f>J197+J199+J203</f>
        <v>0</v>
      </c>
      <c r="K196" s="134">
        <f t="shared" si="13"/>
        <v>27396.699999999997</v>
      </c>
      <c r="L196" s="109">
        <f>L197+L199+L203</f>
        <v>27410.499999999996</v>
      </c>
      <c r="M196" s="109">
        <f>M197+M199+M203</f>
        <v>0</v>
      </c>
      <c r="N196" s="109">
        <f t="shared" si="14"/>
        <v>27410.499999999996</v>
      </c>
      <c r="O196" s="109">
        <f>O197+O199+O203</f>
        <v>0</v>
      </c>
      <c r="P196" s="109">
        <f t="shared" si="14"/>
        <v>27410.499999999996</v>
      </c>
    </row>
    <row r="197" spans="1:16" ht="42" x14ac:dyDescent="0.4">
      <c r="A197" s="10"/>
      <c r="B197" s="5"/>
      <c r="C197" s="28" t="s">
        <v>45</v>
      </c>
      <c r="D197" s="77" t="s">
        <v>312</v>
      </c>
      <c r="E197" s="77"/>
      <c r="F197" s="50"/>
      <c r="G197" s="134">
        <f>G198</f>
        <v>2709.5</v>
      </c>
      <c r="H197" s="134">
        <f>H198</f>
        <v>0</v>
      </c>
      <c r="I197" s="134">
        <f t="shared" si="13"/>
        <v>2709.5</v>
      </c>
      <c r="J197" s="134">
        <f>J198</f>
        <v>0</v>
      </c>
      <c r="K197" s="134">
        <f t="shared" si="13"/>
        <v>2709.5</v>
      </c>
      <c r="L197" s="109">
        <f>L198</f>
        <v>2709.5</v>
      </c>
      <c r="M197" s="109">
        <f>M198</f>
        <v>0</v>
      </c>
      <c r="N197" s="109">
        <f t="shared" si="14"/>
        <v>2709.5</v>
      </c>
      <c r="O197" s="109">
        <f>O198</f>
        <v>0</v>
      </c>
      <c r="P197" s="109">
        <f t="shared" si="14"/>
        <v>2709.5</v>
      </c>
    </row>
    <row r="198" spans="1:16" ht="50.25" customHeight="1" x14ac:dyDescent="0.4">
      <c r="A198" s="10"/>
      <c r="B198" s="5"/>
      <c r="C198" s="28" t="s">
        <v>9</v>
      </c>
      <c r="D198" s="77" t="s">
        <v>312</v>
      </c>
      <c r="E198" s="77">
        <v>200</v>
      </c>
      <c r="F198" s="50">
        <v>10</v>
      </c>
      <c r="G198" s="134">
        <v>2709.5</v>
      </c>
      <c r="H198" s="134"/>
      <c r="I198" s="134">
        <f t="shared" si="13"/>
        <v>2709.5</v>
      </c>
      <c r="J198" s="134"/>
      <c r="K198" s="134">
        <f t="shared" si="13"/>
        <v>2709.5</v>
      </c>
      <c r="L198" s="109">
        <v>2709.5</v>
      </c>
      <c r="M198" s="109"/>
      <c r="N198" s="109">
        <f t="shared" si="14"/>
        <v>2709.5</v>
      </c>
      <c r="O198" s="109"/>
      <c r="P198" s="109">
        <f t="shared" si="14"/>
        <v>2709.5</v>
      </c>
    </row>
    <row r="199" spans="1:16" ht="87" customHeight="1" x14ac:dyDescent="0.4">
      <c r="A199" s="10"/>
      <c r="B199" s="5"/>
      <c r="C199" s="28" t="s">
        <v>441</v>
      </c>
      <c r="D199" s="77" t="s">
        <v>313</v>
      </c>
      <c r="E199" s="77"/>
      <c r="F199" s="50"/>
      <c r="G199" s="134">
        <f>G200+G201+G202</f>
        <v>24435.199999999997</v>
      </c>
      <c r="H199" s="134">
        <f>H200+H201+H202</f>
        <v>0</v>
      </c>
      <c r="I199" s="134">
        <f t="shared" si="13"/>
        <v>24435.199999999997</v>
      </c>
      <c r="J199" s="134">
        <f>J200+J201+J202</f>
        <v>0</v>
      </c>
      <c r="K199" s="134">
        <f t="shared" si="13"/>
        <v>24435.199999999997</v>
      </c>
      <c r="L199" s="109">
        <f>L200+L201+L202</f>
        <v>24448.999999999996</v>
      </c>
      <c r="M199" s="109">
        <f>M200+M201+M202</f>
        <v>0</v>
      </c>
      <c r="N199" s="109">
        <f t="shared" si="14"/>
        <v>24448.999999999996</v>
      </c>
      <c r="O199" s="109">
        <f>O200+O201+O202</f>
        <v>0</v>
      </c>
      <c r="P199" s="109">
        <f t="shared" si="14"/>
        <v>24448.999999999996</v>
      </c>
    </row>
    <row r="200" spans="1:16" ht="109.5" customHeight="1" x14ac:dyDescent="0.4">
      <c r="A200" s="10"/>
      <c r="B200" s="5"/>
      <c r="C200" s="28" t="s">
        <v>38</v>
      </c>
      <c r="D200" s="77" t="s">
        <v>313</v>
      </c>
      <c r="E200" s="77">
        <v>100</v>
      </c>
      <c r="F200" s="50">
        <v>10</v>
      </c>
      <c r="G200" s="134">
        <v>21198.3</v>
      </c>
      <c r="H200" s="134"/>
      <c r="I200" s="134">
        <f t="shared" si="13"/>
        <v>21198.3</v>
      </c>
      <c r="J200" s="134"/>
      <c r="K200" s="134">
        <f t="shared" si="13"/>
        <v>21198.3</v>
      </c>
      <c r="L200" s="109">
        <v>21198.3</v>
      </c>
      <c r="M200" s="109"/>
      <c r="N200" s="109">
        <f t="shared" si="14"/>
        <v>21198.3</v>
      </c>
      <c r="O200" s="109"/>
      <c r="P200" s="109">
        <f t="shared" si="14"/>
        <v>21198.3</v>
      </c>
    </row>
    <row r="201" spans="1:16" ht="64.5" customHeight="1" x14ac:dyDescent="0.4">
      <c r="A201" s="10"/>
      <c r="B201" s="5"/>
      <c r="C201" s="28" t="s">
        <v>9</v>
      </c>
      <c r="D201" s="77" t="s">
        <v>313</v>
      </c>
      <c r="E201" s="77">
        <v>200</v>
      </c>
      <c r="F201" s="50">
        <v>10</v>
      </c>
      <c r="G201" s="134">
        <v>3204.3</v>
      </c>
      <c r="H201" s="134"/>
      <c r="I201" s="134">
        <f t="shared" si="13"/>
        <v>3204.3</v>
      </c>
      <c r="J201" s="134"/>
      <c r="K201" s="134">
        <f t="shared" si="13"/>
        <v>3204.3</v>
      </c>
      <c r="L201" s="109">
        <v>3218.1</v>
      </c>
      <c r="M201" s="109"/>
      <c r="N201" s="109">
        <f t="shared" si="14"/>
        <v>3218.1</v>
      </c>
      <c r="O201" s="109"/>
      <c r="P201" s="109">
        <f t="shared" si="14"/>
        <v>3218.1</v>
      </c>
    </row>
    <row r="202" spans="1:16" ht="23.25" customHeight="1" x14ac:dyDescent="0.4">
      <c r="A202" s="10"/>
      <c r="B202" s="5"/>
      <c r="C202" s="28" t="s">
        <v>11</v>
      </c>
      <c r="D202" s="77" t="s">
        <v>313</v>
      </c>
      <c r="E202" s="77">
        <v>800</v>
      </c>
      <c r="F202" s="50">
        <v>10</v>
      </c>
      <c r="G202" s="134">
        <v>32.6</v>
      </c>
      <c r="H202" s="134"/>
      <c r="I202" s="134">
        <f t="shared" si="13"/>
        <v>32.6</v>
      </c>
      <c r="J202" s="134"/>
      <c r="K202" s="134">
        <f t="shared" si="13"/>
        <v>32.6</v>
      </c>
      <c r="L202" s="109">
        <v>32.6</v>
      </c>
      <c r="M202" s="109"/>
      <c r="N202" s="109">
        <f t="shared" si="14"/>
        <v>32.6</v>
      </c>
      <c r="O202" s="109"/>
      <c r="P202" s="109">
        <f t="shared" si="14"/>
        <v>32.6</v>
      </c>
    </row>
    <row r="203" spans="1:16" ht="158.4" customHeight="1" x14ac:dyDescent="0.4">
      <c r="A203" s="10"/>
      <c r="B203" s="5"/>
      <c r="C203" s="28" t="s">
        <v>204</v>
      </c>
      <c r="D203" s="77" t="s">
        <v>314</v>
      </c>
      <c r="E203" s="77"/>
      <c r="F203" s="50"/>
      <c r="G203" s="134">
        <f>G204</f>
        <v>252</v>
      </c>
      <c r="H203" s="134">
        <f>H204</f>
        <v>0</v>
      </c>
      <c r="I203" s="134">
        <f t="shared" si="13"/>
        <v>252</v>
      </c>
      <c r="J203" s="134">
        <f>J204</f>
        <v>0</v>
      </c>
      <c r="K203" s="134">
        <f t="shared" si="13"/>
        <v>252</v>
      </c>
      <c r="L203" s="109">
        <f>L204</f>
        <v>252</v>
      </c>
      <c r="M203" s="109">
        <f>M204</f>
        <v>0</v>
      </c>
      <c r="N203" s="109">
        <f t="shared" si="14"/>
        <v>252</v>
      </c>
      <c r="O203" s="109">
        <f>O204</f>
        <v>0</v>
      </c>
      <c r="P203" s="109">
        <f t="shared" si="14"/>
        <v>252</v>
      </c>
    </row>
    <row r="204" spans="1:16" ht="47.25" customHeight="1" x14ac:dyDescent="0.4">
      <c r="A204" s="10"/>
      <c r="B204" s="5"/>
      <c r="C204" s="28" t="s">
        <v>9</v>
      </c>
      <c r="D204" s="77" t="s">
        <v>314</v>
      </c>
      <c r="E204" s="77">
        <v>200</v>
      </c>
      <c r="F204" s="50">
        <v>9</v>
      </c>
      <c r="G204" s="134">
        <v>252</v>
      </c>
      <c r="H204" s="134"/>
      <c r="I204" s="134">
        <f t="shared" si="13"/>
        <v>252</v>
      </c>
      <c r="J204" s="134"/>
      <c r="K204" s="134">
        <f t="shared" si="13"/>
        <v>252</v>
      </c>
      <c r="L204" s="109">
        <v>252</v>
      </c>
      <c r="M204" s="109"/>
      <c r="N204" s="109">
        <f t="shared" si="14"/>
        <v>252</v>
      </c>
      <c r="O204" s="109"/>
      <c r="P204" s="109">
        <f t="shared" si="14"/>
        <v>252</v>
      </c>
    </row>
    <row r="205" spans="1:16" ht="81" customHeight="1" x14ac:dyDescent="0.4">
      <c r="A205" s="10"/>
      <c r="B205" s="5"/>
      <c r="C205" s="28" t="s">
        <v>316</v>
      </c>
      <c r="D205" s="77" t="s">
        <v>315</v>
      </c>
      <c r="E205" s="77"/>
      <c r="F205" s="50"/>
      <c r="G205" s="134">
        <f>G206</f>
        <v>141</v>
      </c>
      <c r="H205" s="134">
        <f>H206</f>
        <v>0</v>
      </c>
      <c r="I205" s="134">
        <f t="shared" si="13"/>
        <v>141</v>
      </c>
      <c r="J205" s="134">
        <f>J206</f>
        <v>0</v>
      </c>
      <c r="K205" s="134">
        <f t="shared" si="13"/>
        <v>141</v>
      </c>
      <c r="L205" s="109">
        <f>L206</f>
        <v>153</v>
      </c>
      <c r="M205" s="109">
        <f>M206</f>
        <v>0</v>
      </c>
      <c r="N205" s="109">
        <f t="shared" si="14"/>
        <v>153</v>
      </c>
      <c r="O205" s="109">
        <f>O206</f>
        <v>0</v>
      </c>
      <c r="P205" s="109">
        <f t="shared" si="14"/>
        <v>153</v>
      </c>
    </row>
    <row r="206" spans="1:16" ht="42" x14ac:dyDescent="0.4">
      <c r="A206" s="10"/>
      <c r="B206" s="5"/>
      <c r="C206" s="31" t="s">
        <v>46</v>
      </c>
      <c r="D206" s="79" t="s">
        <v>317</v>
      </c>
      <c r="E206" s="79"/>
      <c r="F206" s="50"/>
      <c r="G206" s="134">
        <f>G207+G208+G209</f>
        <v>141</v>
      </c>
      <c r="H206" s="134">
        <f>H207+H208+H209</f>
        <v>0</v>
      </c>
      <c r="I206" s="134">
        <f t="shared" si="13"/>
        <v>141</v>
      </c>
      <c r="J206" s="134">
        <f>J207+J208+J209</f>
        <v>0</v>
      </c>
      <c r="K206" s="134">
        <f t="shared" si="13"/>
        <v>141</v>
      </c>
      <c r="L206" s="134">
        <f>L207+L208+L209</f>
        <v>153</v>
      </c>
      <c r="M206" s="134">
        <f>M207+M208+M209</f>
        <v>0</v>
      </c>
      <c r="N206" s="109">
        <f t="shared" si="14"/>
        <v>153</v>
      </c>
      <c r="O206" s="134">
        <f>O207+O208+O209</f>
        <v>0</v>
      </c>
      <c r="P206" s="109">
        <f t="shared" si="14"/>
        <v>153</v>
      </c>
    </row>
    <row r="207" spans="1:16" ht="42" x14ac:dyDescent="0.4">
      <c r="A207" s="10"/>
      <c r="B207" s="20"/>
      <c r="C207" s="137" t="s">
        <v>9</v>
      </c>
      <c r="D207" s="136" t="s">
        <v>317</v>
      </c>
      <c r="E207" s="136">
        <v>200</v>
      </c>
      <c r="F207" s="22">
        <v>14</v>
      </c>
      <c r="G207" s="134">
        <v>77</v>
      </c>
      <c r="H207" s="134"/>
      <c r="I207" s="134">
        <f t="shared" si="13"/>
        <v>77</v>
      </c>
      <c r="J207" s="134"/>
      <c r="K207" s="134">
        <f t="shared" si="13"/>
        <v>77</v>
      </c>
      <c r="L207" s="109">
        <v>77</v>
      </c>
      <c r="M207" s="109"/>
      <c r="N207" s="109">
        <f t="shared" si="14"/>
        <v>77</v>
      </c>
      <c r="O207" s="109"/>
      <c r="P207" s="109">
        <f t="shared" si="14"/>
        <v>77</v>
      </c>
    </row>
    <row r="208" spans="1:16" ht="20.25" hidden="1" customHeight="1" x14ac:dyDescent="0.4">
      <c r="A208" s="10"/>
      <c r="B208" s="75"/>
      <c r="C208" s="74" t="s">
        <v>10</v>
      </c>
      <c r="D208" s="79" t="s">
        <v>317</v>
      </c>
      <c r="E208" s="79">
        <v>300</v>
      </c>
      <c r="F208" s="24">
        <v>7</v>
      </c>
      <c r="G208" s="134">
        <v>0</v>
      </c>
      <c r="H208" s="134">
        <v>0</v>
      </c>
      <c r="I208" s="134">
        <f t="shared" si="13"/>
        <v>0</v>
      </c>
      <c r="J208" s="134">
        <v>0</v>
      </c>
      <c r="K208" s="134">
        <f t="shared" si="13"/>
        <v>0</v>
      </c>
      <c r="L208" s="109">
        <v>0</v>
      </c>
      <c r="M208" s="109">
        <v>0</v>
      </c>
      <c r="N208" s="109">
        <f t="shared" si="14"/>
        <v>0</v>
      </c>
      <c r="O208" s="109">
        <v>0</v>
      </c>
      <c r="P208" s="109">
        <f t="shared" si="14"/>
        <v>0</v>
      </c>
    </row>
    <row r="209" spans="1:16" ht="20.25" customHeight="1" x14ac:dyDescent="0.4">
      <c r="A209" s="10"/>
      <c r="B209" s="73"/>
      <c r="C209" s="74" t="s">
        <v>6</v>
      </c>
      <c r="D209" s="79" t="s">
        <v>317</v>
      </c>
      <c r="E209" s="54">
        <v>600</v>
      </c>
      <c r="F209" s="22">
        <v>9</v>
      </c>
      <c r="G209" s="134">
        <v>64</v>
      </c>
      <c r="H209" s="134"/>
      <c r="I209" s="134">
        <f t="shared" si="13"/>
        <v>64</v>
      </c>
      <c r="J209" s="134"/>
      <c r="K209" s="134">
        <f t="shared" si="13"/>
        <v>64</v>
      </c>
      <c r="L209" s="109">
        <v>76</v>
      </c>
      <c r="M209" s="109"/>
      <c r="N209" s="109">
        <f t="shared" si="14"/>
        <v>76</v>
      </c>
      <c r="O209" s="109"/>
      <c r="P209" s="109">
        <f t="shared" si="14"/>
        <v>76</v>
      </c>
    </row>
    <row r="210" spans="1:16" s="59" customFormat="1" ht="50.4" customHeight="1" x14ac:dyDescent="0.4">
      <c r="A210" s="60"/>
      <c r="B210" s="94"/>
      <c r="C210" s="115" t="s">
        <v>319</v>
      </c>
      <c r="D210" s="98" t="s">
        <v>318</v>
      </c>
      <c r="E210" s="98"/>
      <c r="F210" s="22"/>
      <c r="G210" s="134">
        <f t="shared" ref="G210:O211" si="15">G211</f>
        <v>66.8</v>
      </c>
      <c r="H210" s="134">
        <f t="shared" si="15"/>
        <v>0</v>
      </c>
      <c r="I210" s="134">
        <f t="shared" si="13"/>
        <v>66.8</v>
      </c>
      <c r="J210" s="134">
        <f t="shared" si="15"/>
        <v>0</v>
      </c>
      <c r="K210" s="134">
        <f t="shared" si="13"/>
        <v>66.8</v>
      </c>
      <c r="L210" s="109">
        <f t="shared" si="15"/>
        <v>66.8</v>
      </c>
      <c r="M210" s="109">
        <f t="shared" si="15"/>
        <v>0</v>
      </c>
      <c r="N210" s="109">
        <f t="shared" si="14"/>
        <v>66.8</v>
      </c>
      <c r="O210" s="109">
        <f t="shared" si="15"/>
        <v>0</v>
      </c>
      <c r="P210" s="109">
        <f t="shared" si="14"/>
        <v>66.8</v>
      </c>
    </row>
    <row r="211" spans="1:16" s="59" customFormat="1" ht="45" customHeight="1" x14ac:dyDescent="0.4">
      <c r="A211" s="60"/>
      <c r="B211" s="94"/>
      <c r="C211" s="97" t="s">
        <v>190</v>
      </c>
      <c r="D211" s="98" t="s">
        <v>320</v>
      </c>
      <c r="E211" s="98"/>
      <c r="F211" s="22"/>
      <c r="G211" s="134">
        <f t="shared" si="15"/>
        <v>66.8</v>
      </c>
      <c r="H211" s="134">
        <f t="shared" si="15"/>
        <v>0</v>
      </c>
      <c r="I211" s="134">
        <f t="shared" si="13"/>
        <v>66.8</v>
      </c>
      <c r="J211" s="134">
        <f t="shared" si="15"/>
        <v>0</v>
      </c>
      <c r="K211" s="134">
        <f t="shared" si="13"/>
        <v>66.8</v>
      </c>
      <c r="L211" s="109">
        <f t="shared" si="15"/>
        <v>66.8</v>
      </c>
      <c r="M211" s="109">
        <f t="shared" si="15"/>
        <v>0</v>
      </c>
      <c r="N211" s="109">
        <f t="shared" si="14"/>
        <v>66.8</v>
      </c>
      <c r="O211" s="109">
        <f t="shared" si="15"/>
        <v>0</v>
      </c>
      <c r="P211" s="109">
        <f t="shared" si="14"/>
        <v>66.8</v>
      </c>
    </row>
    <row r="212" spans="1:16" s="59" customFormat="1" ht="43.5" customHeight="1" x14ac:dyDescent="0.4">
      <c r="A212" s="60"/>
      <c r="B212" s="94"/>
      <c r="C212" s="97" t="s">
        <v>9</v>
      </c>
      <c r="D212" s="98" t="s">
        <v>320</v>
      </c>
      <c r="E212" s="98" t="s">
        <v>154</v>
      </c>
      <c r="F212" s="22"/>
      <c r="G212" s="134">
        <v>66.8</v>
      </c>
      <c r="H212" s="134"/>
      <c r="I212" s="134">
        <f t="shared" si="13"/>
        <v>66.8</v>
      </c>
      <c r="J212" s="134"/>
      <c r="K212" s="134">
        <f t="shared" si="13"/>
        <v>66.8</v>
      </c>
      <c r="L212" s="109">
        <v>66.8</v>
      </c>
      <c r="M212" s="109"/>
      <c r="N212" s="109">
        <f t="shared" si="14"/>
        <v>66.8</v>
      </c>
      <c r="O212" s="109"/>
      <c r="P212" s="109">
        <f t="shared" si="14"/>
        <v>66.8</v>
      </c>
    </row>
    <row r="213" spans="1:16" ht="42" x14ac:dyDescent="0.4">
      <c r="A213" s="10"/>
      <c r="B213" s="5"/>
      <c r="C213" s="28" t="s">
        <v>321</v>
      </c>
      <c r="D213" s="77" t="s">
        <v>322</v>
      </c>
      <c r="E213" s="77"/>
      <c r="F213" s="50"/>
      <c r="G213" s="134">
        <f t="shared" ref="G213:O214" si="16">G214</f>
        <v>16</v>
      </c>
      <c r="H213" s="134">
        <f t="shared" si="16"/>
        <v>0</v>
      </c>
      <c r="I213" s="134">
        <f t="shared" si="13"/>
        <v>16</v>
      </c>
      <c r="J213" s="134">
        <f t="shared" si="16"/>
        <v>0</v>
      </c>
      <c r="K213" s="134">
        <f t="shared" si="13"/>
        <v>16</v>
      </c>
      <c r="L213" s="109">
        <f t="shared" si="16"/>
        <v>16</v>
      </c>
      <c r="M213" s="109">
        <f t="shared" si="16"/>
        <v>0</v>
      </c>
      <c r="N213" s="109">
        <f t="shared" si="14"/>
        <v>16</v>
      </c>
      <c r="O213" s="109">
        <f t="shared" si="16"/>
        <v>0</v>
      </c>
      <c r="P213" s="109">
        <f t="shared" si="14"/>
        <v>16</v>
      </c>
    </row>
    <row r="214" spans="1:16" ht="37.200000000000003" customHeight="1" x14ac:dyDescent="0.4">
      <c r="A214" s="10"/>
      <c r="B214" s="5"/>
      <c r="C214" s="28" t="s">
        <v>153</v>
      </c>
      <c r="D214" s="77" t="s">
        <v>323</v>
      </c>
      <c r="E214" s="77"/>
      <c r="F214" s="50"/>
      <c r="G214" s="134">
        <f t="shared" si="16"/>
        <v>16</v>
      </c>
      <c r="H214" s="134">
        <f t="shared" si="16"/>
        <v>0</v>
      </c>
      <c r="I214" s="134">
        <f t="shared" si="13"/>
        <v>16</v>
      </c>
      <c r="J214" s="134">
        <f t="shared" si="16"/>
        <v>0</v>
      </c>
      <c r="K214" s="134">
        <f t="shared" si="13"/>
        <v>16</v>
      </c>
      <c r="L214" s="109">
        <f t="shared" si="16"/>
        <v>16</v>
      </c>
      <c r="M214" s="109">
        <f t="shared" si="16"/>
        <v>0</v>
      </c>
      <c r="N214" s="109">
        <f t="shared" si="14"/>
        <v>16</v>
      </c>
      <c r="O214" s="109">
        <f t="shared" si="16"/>
        <v>0</v>
      </c>
      <c r="P214" s="109">
        <f t="shared" si="14"/>
        <v>16</v>
      </c>
    </row>
    <row r="215" spans="1:16" ht="42" x14ac:dyDescent="0.4">
      <c r="A215" s="10"/>
      <c r="B215" s="5"/>
      <c r="C215" s="28" t="s">
        <v>9</v>
      </c>
      <c r="D215" s="77" t="s">
        <v>323</v>
      </c>
      <c r="E215" s="77">
        <v>200</v>
      </c>
      <c r="F215" s="50">
        <v>14</v>
      </c>
      <c r="G215" s="134">
        <v>16</v>
      </c>
      <c r="H215" s="134"/>
      <c r="I215" s="134">
        <f t="shared" si="13"/>
        <v>16</v>
      </c>
      <c r="J215" s="134"/>
      <c r="K215" s="134">
        <f t="shared" si="13"/>
        <v>16</v>
      </c>
      <c r="L215" s="109">
        <v>16</v>
      </c>
      <c r="M215" s="109"/>
      <c r="N215" s="109">
        <f t="shared" si="14"/>
        <v>16</v>
      </c>
      <c r="O215" s="109"/>
      <c r="P215" s="109">
        <f t="shared" si="14"/>
        <v>16</v>
      </c>
    </row>
    <row r="216" spans="1:16" ht="64.5" customHeight="1" x14ac:dyDescent="0.4">
      <c r="A216" s="10"/>
      <c r="B216" s="5"/>
      <c r="C216" s="43" t="s">
        <v>324</v>
      </c>
      <c r="D216" s="45" t="s">
        <v>325</v>
      </c>
      <c r="E216" s="45"/>
      <c r="F216" s="50"/>
      <c r="G216" s="134">
        <f t="shared" ref="G216:O217" si="17">G217</f>
        <v>39037.4</v>
      </c>
      <c r="H216" s="134">
        <f t="shared" si="17"/>
        <v>0</v>
      </c>
      <c r="I216" s="134">
        <f t="shared" si="13"/>
        <v>39037.4</v>
      </c>
      <c r="J216" s="134">
        <f t="shared" si="17"/>
        <v>0</v>
      </c>
      <c r="K216" s="134">
        <f t="shared" si="13"/>
        <v>39037.4</v>
      </c>
      <c r="L216" s="109">
        <f t="shared" si="17"/>
        <v>39037.4</v>
      </c>
      <c r="M216" s="109">
        <f t="shared" si="17"/>
        <v>0</v>
      </c>
      <c r="N216" s="109">
        <f t="shared" si="14"/>
        <v>39037.4</v>
      </c>
      <c r="O216" s="109">
        <f t="shared" si="17"/>
        <v>0</v>
      </c>
      <c r="P216" s="109">
        <f t="shared" si="14"/>
        <v>39037.4</v>
      </c>
    </row>
    <row r="217" spans="1:16" ht="39.75" customHeight="1" x14ac:dyDescent="0.4">
      <c r="A217" s="10"/>
      <c r="B217" s="5"/>
      <c r="C217" s="43" t="s">
        <v>162</v>
      </c>
      <c r="D217" s="45" t="s">
        <v>326</v>
      </c>
      <c r="E217" s="45"/>
      <c r="F217" s="50"/>
      <c r="G217" s="134">
        <f t="shared" si="17"/>
        <v>39037.4</v>
      </c>
      <c r="H217" s="134">
        <f t="shared" si="17"/>
        <v>0</v>
      </c>
      <c r="I217" s="134">
        <f t="shared" si="13"/>
        <v>39037.4</v>
      </c>
      <c r="J217" s="134">
        <f t="shared" si="17"/>
        <v>0</v>
      </c>
      <c r="K217" s="134">
        <f t="shared" si="13"/>
        <v>39037.4</v>
      </c>
      <c r="L217" s="109">
        <f t="shared" si="17"/>
        <v>39037.4</v>
      </c>
      <c r="M217" s="109">
        <f t="shared" si="17"/>
        <v>0</v>
      </c>
      <c r="N217" s="109">
        <f t="shared" si="14"/>
        <v>39037.4</v>
      </c>
      <c r="O217" s="109">
        <f t="shared" si="17"/>
        <v>0</v>
      </c>
      <c r="P217" s="109">
        <f t="shared" si="14"/>
        <v>39037.4</v>
      </c>
    </row>
    <row r="218" spans="1:16" ht="44.25" customHeight="1" x14ac:dyDescent="0.4">
      <c r="A218" s="10"/>
      <c r="B218" s="5"/>
      <c r="C218" s="19" t="s">
        <v>13</v>
      </c>
      <c r="D218" s="45" t="s">
        <v>326</v>
      </c>
      <c r="E218" s="45" t="s">
        <v>155</v>
      </c>
      <c r="F218" s="50">
        <v>1</v>
      </c>
      <c r="G218" s="134">
        <v>39037.4</v>
      </c>
      <c r="H218" s="134"/>
      <c r="I218" s="134">
        <f t="shared" si="13"/>
        <v>39037.4</v>
      </c>
      <c r="J218" s="134"/>
      <c r="K218" s="134">
        <f t="shared" si="13"/>
        <v>39037.4</v>
      </c>
      <c r="L218" s="109">
        <v>39037.4</v>
      </c>
      <c r="M218" s="109"/>
      <c r="N218" s="109">
        <f t="shared" si="14"/>
        <v>39037.4</v>
      </c>
      <c r="O218" s="109"/>
      <c r="P218" s="109">
        <f t="shared" si="14"/>
        <v>39037.4</v>
      </c>
    </row>
    <row r="219" spans="1:16" s="59" customFormat="1" ht="57" customHeight="1" x14ac:dyDescent="0.4">
      <c r="A219" s="60"/>
      <c r="B219" s="5"/>
      <c r="C219" s="44" t="s">
        <v>328</v>
      </c>
      <c r="D219" s="45" t="s">
        <v>327</v>
      </c>
      <c r="E219" s="45"/>
      <c r="F219" s="50"/>
      <c r="G219" s="134">
        <f>G220+G222</f>
        <v>82.8</v>
      </c>
      <c r="H219" s="134">
        <f>H220+H222</f>
        <v>0</v>
      </c>
      <c r="I219" s="134">
        <f t="shared" si="13"/>
        <v>82.8</v>
      </c>
      <c r="J219" s="134">
        <f>J220+J222</f>
        <v>0</v>
      </c>
      <c r="K219" s="134">
        <f t="shared" si="13"/>
        <v>82.8</v>
      </c>
      <c r="L219" s="109">
        <f>L220+L222</f>
        <v>82.8</v>
      </c>
      <c r="M219" s="109">
        <f>M220+M222</f>
        <v>0</v>
      </c>
      <c r="N219" s="109">
        <f t="shared" si="14"/>
        <v>82.8</v>
      </c>
      <c r="O219" s="109">
        <f>O220+O222</f>
        <v>0</v>
      </c>
      <c r="P219" s="109">
        <f t="shared" si="14"/>
        <v>82.8</v>
      </c>
    </row>
    <row r="220" spans="1:16" ht="32.25" customHeight="1" x14ac:dyDescent="0.4">
      <c r="A220" s="10"/>
      <c r="B220" s="5"/>
      <c r="C220" s="55" t="s">
        <v>163</v>
      </c>
      <c r="D220" s="45" t="s">
        <v>329</v>
      </c>
      <c r="E220" s="45"/>
      <c r="F220" s="50"/>
      <c r="G220" s="134">
        <f>G221</f>
        <v>39.299999999999997</v>
      </c>
      <c r="H220" s="134">
        <f>H221</f>
        <v>0</v>
      </c>
      <c r="I220" s="134">
        <f t="shared" si="13"/>
        <v>39.299999999999997</v>
      </c>
      <c r="J220" s="134">
        <f>J221</f>
        <v>0</v>
      </c>
      <c r="K220" s="134">
        <f t="shared" si="13"/>
        <v>39.299999999999997</v>
      </c>
      <c r="L220" s="109">
        <f>L221</f>
        <v>39.299999999999997</v>
      </c>
      <c r="M220" s="109">
        <f>M221</f>
        <v>0</v>
      </c>
      <c r="N220" s="109">
        <f t="shared" si="14"/>
        <v>39.299999999999997</v>
      </c>
      <c r="O220" s="109">
        <f>O221</f>
        <v>0</v>
      </c>
      <c r="P220" s="109">
        <f t="shared" si="14"/>
        <v>39.299999999999997</v>
      </c>
    </row>
    <row r="221" spans="1:16" ht="45" customHeight="1" x14ac:dyDescent="0.4">
      <c r="A221" s="10"/>
      <c r="B221" s="5"/>
      <c r="C221" s="55" t="s">
        <v>9</v>
      </c>
      <c r="D221" s="45" t="s">
        <v>329</v>
      </c>
      <c r="E221" s="45" t="s">
        <v>154</v>
      </c>
      <c r="F221" s="50">
        <v>14</v>
      </c>
      <c r="G221" s="134">
        <v>39.299999999999997</v>
      </c>
      <c r="H221" s="134"/>
      <c r="I221" s="134">
        <f t="shared" si="13"/>
        <v>39.299999999999997</v>
      </c>
      <c r="J221" s="134"/>
      <c r="K221" s="134">
        <f t="shared" si="13"/>
        <v>39.299999999999997</v>
      </c>
      <c r="L221" s="109">
        <v>39.299999999999997</v>
      </c>
      <c r="M221" s="109"/>
      <c r="N221" s="109">
        <f t="shared" si="14"/>
        <v>39.299999999999997</v>
      </c>
      <c r="O221" s="109"/>
      <c r="P221" s="109">
        <f t="shared" si="14"/>
        <v>39.299999999999997</v>
      </c>
    </row>
    <row r="222" spans="1:16" ht="28.5" customHeight="1" x14ac:dyDescent="0.4">
      <c r="A222" s="10"/>
      <c r="B222" s="5"/>
      <c r="C222" s="55" t="s">
        <v>37</v>
      </c>
      <c r="D222" s="45" t="s">
        <v>330</v>
      </c>
      <c r="E222" s="45"/>
      <c r="F222" s="50"/>
      <c r="G222" s="134">
        <f>G223</f>
        <v>43.5</v>
      </c>
      <c r="H222" s="134">
        <f>H223</f>
        <v>0</v>
      </c>
      <c r="I222" s="134">
        <f t="shared" si="13"/>
        <v>43.5</v>
      </c>
      <c r="J222" s="134">
        <f>J223</f>
        <v>0</v>
      </c>
      <c r="K222" s="134">
        <f t="shared" si="13"/>
        <v>43.5</v>
      </c>
      <c r="L222" s="109">
        <f>L223</f>
        <v>43.5</v>
      </c>
      <c r="M222" s="109">
        <f>M223</f>
        <v>0</v>
      </c>
      <c r="N222" s="109">
        <f t="shared" si="14"/>
        <v>43.5</v>
      </c>
      <c r="O222" s="109">
        <f>O223</f>
        <v>0</v>
      </c>
      <c r="P222" s="109">
        <f t="shared" si="14"/>
        <v>43.5</v>
      </c>
    </row>
    <row r="223" spans="1:16" ht="42.75" customHeight="1" x14ac:dyDescent="0.4">
      <c r="A223" s="10"/>
      <c r="B223" s="5"/>
      <c r="C223" s="55" t="s">
        <v>9</v>
      </c>
      <c r="D223" s="45" t="s">
        <v>330</v>
      </c>
      <c r="E223" s="45" t="s">
        <v>154</v>
      </c>
      <c r="F223" s="50">
        <v>7</v>
      </c>
      <c r="G223" s="134">
        <v>43.5</v>
      </c>
      <c r="H223" s="134"/>
      <c r="I223" s="134">
        <f t="shared" si="13"/>
        <v>43.5</v>
      </c>
      <c r="J223" s="134"/>
      <c r="K223" s="134">
        <f t="shared" si="13"/>
        <v>43.5</v>
      </c>
      <c r="L223" s="109">
        <v>43.5</v>
      </c>
      <c r="M223" s="109"/>
      <c r="N223" s="109">
        <f t="shared" si="14"/>
        <v>43.5</v>
      </c>
      <c r="O223" s="109"/>
      <c r="P223" s="109">
        <f t="shared" si="14"/>
        <v>43.5</v>
      </c>
    </row>
    <row r="224" spans="1:16" ht="59.4" customHeight="1" x14ac:dyDescent="0.4">
      <c r="A224" s="10"/>
      <c r="B224" s="11">
        <v>11</v>
      </c>
      <c r="C224" s="7" t="s">
        <v>149</v>
      </c>
      <c r="D224" s="51" t="s">
        <v>47</v>
      </c>
      <c r="E224" s="51"/>
      <c r="F224" s="13"/>
      <c r="G224" s="135">
        <f>G225</f>
        <v>87527.300000000017</v>
      </c>
      <c r="H224" s="135">
        <f>H225</f>
        <v>4314.3</v>
      </c>
      <c r="I224" s="135">
        <f t="shared" si="13"/>
        <v>91841.60000000002</v>
      </c>
      <c r="J224" s="135">
        <f>J225</f>
        <v>0</v>
      </c>
      <c r="K224" s="135">
        <f t="shared" si="13"/>
        <v>91841.60000000002</v>
      </c>
      <c r="L224" s="108">
        <f>L225</f>
        <v>87302</v>
      </c>
      <c r="M224" s="108">
        <f>M225</f>
        <v>1449.6000000000001</v>
      </c>
      <c r="N224" s="108">
        <f t="shared" si="14"/>
        <v>88751.6</v>
      </c>
      <c r="O224" s="108">
        <f>O225</f>
        <v>0</v>
      </c>
      <c r="P224" s="108">
        <f t="shared" si="14"/>
        <v>88751.6</v>
      </c>
    </row>
    <row r="225" spans="1:16" s="59" customFormat="1" ht="31.5" customHeight="1" x14ac:dyDescent="0.4">
      <c r="A225" s="60"/>
      <c r="B225" s="11"/>
      <c r="C225" s="124" t="s">
        <v>217</v>
      </c>
      <c r="D225" s="125" t="s">
        <v>331</v>
      </c>
      <c r="E225" s="51"/>
      <c r="F225" s="13"/>
      <c r="G225" s="134">
        <f>G226+G230+G240+G247+G251</f>
        <v>87527.300000000017</v>
      </c>
      <c r="H225" s="134">
        <f>H226+H230+H240+H247+H251</f>
        <v>4314.3</v>
      </c>
      <c r="I225" s="134">
        <f t="shared" si="13"/>
        <v>91841.60000000002</v>
      </c>
      <c r="J225" s="134">
        <f>J226+J230+J240+J247+J251</f>
        <v>0</v>
      </c>
      <c r="K225" s="134">
        <f t="shared" si="13"/>
        <v>91841.60000000002</v>
      </c>
      <c r="L225" s="109">
        <f>L226+L230+L240+L247+L251</f>
        <v>87302</v>
      </c>
      <c r="M225" s="109">
        <f>M226+M230+M240+M247+M251</f>
        <v>1449.6000000000001</v>
      </c>
      <c r="N225" s="109">
        <f t="shared" si="14"/>
        <v>88751.6</v>
      </c>
      <c r="O225" s="109">
        <f>O226+O230+O240+O247+O251</f>
        <v>0</v>
      </c>
      <c r="P225" s="109">
        <f t="shared" si="14"/>
        <v>88751.6</v>
      </c>
    </row>
    <row r="226" spans="1:16" ht="42" x14ac:dyDescent="0.4">
      <c r="A226" s="10"/>
      <c r="B226" s="5"/>
      <c r="C226" s="28" t="s">
        <v>332</v>
      </c>
      <c r="D226" s="77" t="s">
        <v>333</v>
      </c>
      <c r="E226" s="77"/>
      <c r="F226" s="50"/>
      <c r="G226" s="134">
        <f>G227</f>
        <v>2115.3000000000002</v>
      </c>
      <c r="H226" s="134">
        <f>H227</f>
        <v>0</v>
      </c>
      <c r="I226" s="134">
        <f t="shared" si="13"/>
        <v>2115.3000000000002</v>
      </c>
      <c r="J226" s="134">
        <f>J227</f>
        <v>0</v>
      </c>
      <c r="K226" s="134">
        <f t="shared" si="13"/>
        <v>2115.3000000000002</v>
      </c>
      <c r="L226" s="109">
        <f>L227</f>
        <v>2115.3000000000002</v>
      </c>
      <c r="M226" s="109">
        <f>M227</f>
        <v>0</v>
      </c>
      <c r="N226" s="109">
        <f t="shared" si="14"/>
        <v>2115.3000000000002</v>
      </c>
      <c r="O226" s="109">
        <f>O227</f>
        <v>0</v>
      </c>
      <c r="P226" s="109">
        <f t="shared" si="14"/>
        <v>2115.3000000000002</v>
      </c>
    </row>
    <row r="227" spans="1:16" ht="35.4" customHeight="1" x14ac:dyDescent="0.4">
      <c r="A227" s="10"/>
      <c r="B227" s="5"/>
      <c r="C227" s="28" t="s">
        <v>150</v>
      </c>
      <c r="D227" s="77" t="s">
        <v>334</v>
      </c>
      <c r="E227" s="77"/>
      <c r="F227" s="50"/>
      <c r="G227" s="134">
        <f>G228+G229</f>
        <v>2115.3000000000002</v>
      </c>
      <c r="H227" s="134">
        <f>H228+H229</f>
        <v>0</v>
      </c>
      <c r="I227" s="134">
        <f t="shared" si="13"/>
        <v>2115.3000000000002</v>
      </c>
      <c r="J227" s="134">
        <f>J228+J229</f>
        <v>0</v>
      </c>
      <c r="K227" s="134">
        <f t="shared" si="13"/>
        <v>2115.3000000000002</v>
      </c>
      <c r="L227" s="109">
        <f>L228+L229</f>
        <v>2115.3000000000002</v>
      </c>
      <c r="M227" s="109">
        <f>M228+M229</f>
        <v>0</v>
      </c>
      <c r="N227" s="109">
        <f t="shared" si="14"/>
        <v>2115.3000000000002</v>
      </c>
      <c r="O227" s="109">
        <f>O228+O229</f>
        <v>0</v>
      </c>
      <c r="P227" s="109">
        <f t="shared" si="14"/>
        <v>2115.3000000000002</v>
      </c>
    </row>
    <row r="228" spans="1:16" ht="103.2" customHeight="1" x14ac:dyDescent="0.4">
      <c r="A228" s="10"/>
      <c r="B228" s="5"/>
      <c r="C228" s="28" t="s">
        <v>38</v>
      </c>
      <c r="D228" s="77" t="s">
        <v>334</v>
      </c>
      <c r="E228" s="77">
        <v>100</v>
      </c>
      <c r="F228" s="50">
        <v>4</v>
      </c>
      <c r="G228" s="134">
        <v>1991.3</v>
      </c>
      <c r="H228" s="134"/>
      <c r="I228" s="134">
        <f t="shared" ref="I228:K304" si="18">G228+H228</f>
        <v>1991.3</v>
      </c>
      <c r="J228" s="134"/>
      <c r="K228" s="134">
        <f t="shared" si="18"/>
        <v>1991.3</v>
      </c>
      <c r="L228" s="109">
        <v>1991.3</v>
      </c>
      <c r="M228" s="109"/>
      <c r="N228" s="109">
        <f t="shared" si="14"/>
        <v>1991.3</v>
      </c>
      <c r="O228" s="109"/>
      <c r="P228" s="109">
        <f t="shared" si="14"/>
        <v>1991.3</v>
      </c>
    </row>
    <row r="229" spans="1:16" ht="50.25" customHeight="1" x14ac:dyDescent="0.4">
      <c r="A229" s="10"/>
      <c r="B229" s="5"/>
      <c r="C229" s="28" t="s">
        <v>9</v>
      </c>
      <c r="D229" s="77" t="s">
        <v>334</v>
      </c>
      <c r="E229" s="77">
        <v>200</v>
      </c>
      <c r="F229" s="50">
        <v>4</v>
      </c>
      <c r="G229" s="134">
        <v>124</v>
      </c>
      <c r="H229" s="134"/>
      <c r="I229" s="134">
        <f t="shared" si="18"/>
        <v>124</v>
      </c>
      <c r="J229" s="134"/>
      <c r="K229" s="134">
        <f t="shared" si="18"/>
        <v>124</v>
      </c>
      <c r="L229" s="109">
        <v>124</v>
      </c>
      <c r="M229" s="109"/>
      <c r="N229" s="109">
        <f t="shared" si="14"/>
        <v>124</v>
      </c>
      <c r="O229" s="109"/>
      <c r="P229" s="109">
        <f t="shared" si="14"/>
        <v>124</v>
      </c>
    </row>
    <row r="230" spans="1:16" ht="66" customHeight="1" x14ac:dyDescent="0.4">
      <c r="A230" s="10"/>
      <c r="B230" s="5"/>
      <c r="C230" s="28" t="s">
        <v>335</v>
      </c>
      <c r="D230" s="77" t="s">
        <v>336</v>
      </c>
      <c r="E230" s="77"/>
      <c r="F230" s="50"/>
      <c r="G230" s="134">
        <f>G231+G233</f>
        <v>31834</v>
      </c>
      <c r="H230" s="134">
        <f>H231+H233+H235</f>
        <v>4315.8</v>
      </c>
      <c r="I230" s="134">
        <f t="shared" si="18"/>
        <v>36149.800000000003</v>
      </c>
      <c r="J230" s="134">
        <f>J231+J233+J235</f>
        <v>0</v>
      </c>
      <c r="K230" s="134">
        <f t="shared" si="18"/>
        <v>36149.800000000003</v>
      </c>
      <c r="L230" s="109">
        <f>L231+L233</f>
        <v>31840.600000000002</v>
      </c>
      <c r="M230" s="134">
        <f>M231+M233+M235</f>
        <v>0</v>
      </c>
      <c r="N230" s="109">
        <f t="shared" si="14"/>
        <v>31840.600000000002</v>
      </c>
      <c r="O230" s="134">
        <f>O231+O233+O235</f>
        <v>0</v>
      </c>
      <c r="P230" s="109">
        <f t="shared" si="14"/>
        <v>31840.600000000002</v>
      </c>
    </row>
    <row r="231" spans="1:16" ht="48.75" customHeight="1" x14ac:dyDescent="0.4">
      <c r="A231" s="10"/>
      <c r="B231" s="5"/>
      <c r="C231" s="28" t="s">
        <v>48</v>
      </c>
      <c r="D231" s="77" t="s">
        <v>337</v>
      </c>
      <c r="E231" s="77"/>
      <c r="F231" s="50"/>
      <c r="G231" s="134">
        <f>G232</f>
        <v>31669.200000000001</v>
      </c>
      <c r="H231" s="134">
        <f>H232</f>
        <v>0</v>
      </c>
      <c r="I231" s="134">
        <f t="shared" si="18"/>
        <v>31669.200000000001</v>
      </c>
      <c r="J231" s="134">
        <f>J232</f>
        <v>0</v>
      </c>
      <c r="K231" s="134">
        <f t="shared" si="18"/>
        <v>31669.200000000001</v>
      </c>
      <c r="L231" s="109">
        <f>L232</f>
        <v>31669.200000000001</v>
      </c>
      <c r="M231" s="109">
        <f>M232</f>
        <v>0</v>
      </c>
      <c r="N231" s="109">
        <f t="shared" ref="N231:P307" si="19">L231+M231</f>
        <v>31669.200000000001</v>
      </c>
      <c r="O231" s="109">
        <f>O232</f>
        <v>0</v>
      </c>
      <c r="P231" s="109">
        <f t="shared" si="19"/>
        <v>31669.200000000001</v>
      </c>
    </row>
    <row r="232" spans="1:16" ht="42" x14ac:dyDescent="0.4">
      <c r="A232" s="10"/>
      <c r="B232" s="5"/>
      <c r="C232" s="28" t="s">
        <v>6</v>
      </c>
      <c r="D232" s="77" t="s">
        <v>337</v>
      </c>
      <c r="E232" s="77">
        <v>600</v>
      </c>
      <c r="F232" s="50">
        <v>3</v>
      </c>
      <c r="G232" s="134">
        <v>31669.200000000001</v>
      </c>
      <c r="H232" s="134"/>
      <c r="I232" s="134">
        <f t="shared" si="18"/>
        <v>31669.200000000001</v>
      </c>
      <c r="J232" s="134"/>
      <c r="K232" s="134">
        <f t="shared" si="18"/>
        <v>31669.200000000001</v>
      </c>
      <c r="L232" s="109">
        <v>31669.200000000001</v>
      </c>
      <c r="M232" s="109"/>
      <c r="N232" s="109">
        <f t="shared" si="19"/>
        <v>31669.200000000001</v>
      </c>
      <c r="O232" s="109"/>
      <c r="P232" s="109">
        <f t="shared" si="19"/>
        <v>31669.200000000001</v>
      </c>
    </row>
    <row r="233" spans="1:16" ht="171.6" customHeight="1" x14ac:dyDescent="0.4">
      <c r="A233" s="10"/>
      <c r="B233" s="5"/>
      <c r="C233" s="3" t="s">
        <v>7</v>
      </c>
      <c r="D233" s="77" t="s">
        <v>338</v>
      </c>
      <c r="E233" s="77"/>
      <c r="F233" s="50"/>
      <c r="G233" s="134">
        <f>G234</f>
        <v>164.8</v>
      </c>
      <c r="H233" s="134">
        <f>H234</f>
        <v>0</v>
      </c>
      <c r="I233" s="134">
        <f t="shared" si="18"/>
        <v>164.8</v>
      </c>
      <c r="J233" s="134">
        <f>J234</f>
        <v>0</v>
      </c>
      <c r="K233" s="134">
        <f t="shared" si="18"/>
        <v>164.8</v>
      </c>
      <c r="L233" s="109">
        <f>L234</f>
        <v>171.4</v>
      </c>
      <c r="M233" s="109">
        <f>M234</f>
        <v>0</v>
      </c>
      <c r="N233" s="109">
        <f t="shared" si="19"/>
        <v>171.4</v>
      </c>
      <c r="O233" s="109">
        <f>O234</f>
        <v>0</v>
      </c>
      <c r="P233" s="109">
        <f t="shared" si="19"/>
        <v>171.4</v>
      </c>
    </row>
    <row r="234" spans="1:16" ht="42" x14ac:dyDescent="0.4">
      <c r="A234" s="10"/>
      <c r="B234" s="5"/>
      <c r="C234" s="28" t="s">
        <v>6</v>
      </c>
      <c r="D234" s="77" t="s">
        <v>338</v>
      </c>
      <c r="E234" s="77">
        <v>600</v>
      </c>
      <c r="F234" s="50">
        <v>3</v>
      </c>
      <c r="G234" s="134">
        <v>164.8</v>
      </c>
      <c r="H234" s="134"/>
      <c r="I234" s="134">
        <f t="shared" si="18"/>
        <v>164.8</v>
      </c>
      <c r="J234" s="134"/>
      <c r="K234" s="134">
        <f t="shared" si="18"/>
        <v>164.8</v>
      </c>
      <c r="L234" s="109">
        <v>171.4</v>
      </c>
      <c r="M234" s="109"/>
      <c r="N234" s="109">
        <f t="shared" si="19"/>
        <v>171.4</v>
      </c>
      <c r="O234" s="109"/>
      <c r="P234" s="109">
        <f t="shared" si="19"/>
        <v>171.4</v>
      </c>
    </row>
    <row r="235" spans="1:16" s="59" customFormat="1" ht="38.4" x14ac:dyDescent="0.4">
      <c r="A235" s="60"/>
      <c r="B235" s="5"/>
      <c r="C235" s="56" t="s">
        <v>452</v>
      </c>
      <c r="D235" s="45" t="s">
        <v>453</v>
      </c>
      <c r="E235" s="45"/>
      <c r="F235" s="50"/>
      <c r="G235" s="134"/>
      <c r="H235" s="134">
        <f>H236+H238</f>
        <v>4315.8</v>
      </c>
      <c r="I235" s="134">
        <f t="shared" si="18"/>
        <v>4315.8</v>
      </c>
      <c r="J235" s="134">
        <f>J236+J238</f>
        <v>0</v>
      </c>
      <c r="K235" s="134">
        <f t="shared" si="18"/>
        <v>4315.8</v>
      </c>
      <c r="L235" s="109"/>
      <c r="M235" s="109">
        <f>M236+M238</f>
        <v>0</v>
      </c>
      <c r="N235" s="109">
        <f t="shared" si="19"/>
        <v>0</v>
      </c>
      <c r="O235" s="109">
        <f>O236+O238</f>
        <v>0</v>
      </c>
      <c r="P235" s="109">
        <f t="shared" si="19"/>
        <v>0</v>
      </c>
    </row>
    <row r="236" spans="1:16" s="59" customFormat="1" ht="21" x14ac:dyDescent="0.4">
      <c r="A236" s="60"/>
      <c r="B236" s="5"/>
      <c r="C236" s="127" t="s">
        <v>202</v>
      </c>
      <c r="D236" s="45" t="s">
        <v>454</v>
      </c>
      <c r="E236" s="45"/>
      <c r="F236" s="50"/>
      <c r="G236" s="134"/>
      <c r="H236" s="134">
        <f>H237</f>
        <v>3754.7</v>
      </c>
      <c r="I236" s="134">
        <f t="shared" si="18"/>
        <v>3754.7</v>
      </c>
      <c r="J236" s="134">
        <f>J237</f>
        <v>0</v>
      </c>
      <c r="K236" s="134">
        <f t="shared" si="18"/>
        <v>3754.7</v>
      </c>
      <c r="L236" s="109"/>
      <c r="M236" s="109">
        <f>M237</f>
        <v>0</v>
      </c>
      <c r="N236" s="109">
        <f t="shared" si="19"/>
        <v>0</v>
      </c>
      <c r="O236" s="109">
        <f>O237</f>
        <v>0</v>
      </c>
      <c r="P236" s="109">
        <f t="shared" si="19"/>
        <v>0</v>
      </c>
    </row>
    <row r="237" spans="1:16" s="59" customFormat="1" ht="38.4" x14ac:dyDescent="0.4">
      <c r="A237" s="60"/>
      <c r="B237" s="5"/>
      <c r="C237" s="56" t="s">
        <v>13</v>
      </c>
      <c r="D237" s="45" t="s">
        <v>454</v>
      </c>
      <c r="E237" s="45" t="s">
        <v>155</v>
      </c>
      <c r="F237" s="50"/>
      <c r="G237" s="134"/>
      <c r="H237" s="134">
        <v>3754.7</v>
      </c>
      <c r="I237" s="134">
        <f t="shared" si="18"/>
        <v>3754.7</v>
      </c>
      <c r="J237" s="134"/>
      <c r="K237" s="134">
        <f t="shared" si="18"/>
        <v>3754.7</v>
      </c>
      <c r="L237" s="109"/>
      <c r="M237" s="109"/>
      <c r="N237" s="109">
        <f t="shared" si="19"/>
        <v>0</v>
      </c>
      <c r="O237" s="109"/>
      <c r="P237" s="109">
        <f t="shared" si="19"/>
        <v>0</v>
      </c>
    </row>
    <row r="238" spans="1:16" s="59" customFormat="1" ht="21" x14ac:dyDescent="0.4">
      <c r="A238" s="60"/>
      <c r="B238" s="5"/>
      <c r="C238" s="127" t="s">
        <v>203</v>
      </c>
      <c r="D238" s="45" t="s">
        <v>454</v>
      </c>
      <c r="E238" s="45"/>
      <c r="F238" s="50"/>
      <c r="G238" s="134"/>
      <c r="H238" s="134">
        <f>H239</f>
        <v>561.1</v>
      </c>
      <c r="I238" s="134">
        <f t="shared" si="18"/>
        <v>561.1</v>
      </c>
      <c r="J238" s="134">
        <f>J239</f>
        <v>0</v>
      </c>
      <c r="K238" s="134">
        <f t="shared" si="18"/>
        <v>561.1</v>
      </c>
      <c r="L238" s="109"/>
      <c r="M238" s="109">
        <f>M239</f>
        <v>0</v>
      </c>
      <c r="N238" s="109">
        <f t="shared" si="19"/>
        <v>0</v>
      </c>
      <c r="O238" s="109">
        <f>O239</f>
        <v>0</v>
      </c>
      <c r="P238" s="109">
        <f t="shared" si="19"/>
        <v>0</v>
      </c>
    </row>
    <row r="239" spans="1:16" s="59" customFormat="1" ht="38.4" x14ac:dyDescent="0.4">
      <c r="A239" s="60"/>
      <c r="B239" s="5"/>
      <c r="C239" s="56" t="s">
        <v>13</v>
      </c>
      <c r="D239" s="45" t="s">
        <v>454</v>
      </c>
      <c r="E239" s="45" t="s">
        <v>155</v>
      </c>
      <c r="F239" s="50"/>
      <c r="G239" s="134"/>
      <c r="H239" s="134">
        <v>561.1</v>
      </c>
      <c r="I239" s="134">
        <f t="shared" si="18"/>
        <v>561.1</v>
      </c>
      <c r="J239" s="134"/>
      <c r="K239" s="134">
        <f t="shared" si="18"/>
        <v>561.1</v>
      </c>
      <c r="L239" s="109"/>
      <c r="M239" s="109"/>
      <c r="N239" s="109">
        <f t="shared" si="19"/>
        <v>0</v>
      </c>
      <c r="O239" s="109"/>
      <c r="P239" s="109">
        <f t="shared" si="19"/>
        <v>0</v>
      </c>
    </row>
    <row r="240" spans="1:16" ht="60.6" customHeight="1" x14ac:dyDescent="0.4">
      <c r="A240" s="10"/>
      <c r="B240" s="5"/>
      <c r="C240" s="28" t="s">
        <v>340</v>
      </c>
      <c r="D240" s="77" t="s">
        <v>339</v>
      </c>
      <c r="E240" s="77"/>
      <c r="F240" s="50"/>
      <c r="G240" s="134">
        <f>G241+G243+G245</f>
        <v>19995.800000000003</v>
      </c>
      <c r="H240" s="134">
        <f>H241+H243+H245</f>
        <v>-1.5</v>
      </c>
      <c r="I240" s="134">
        <f t="shared" si="18"/>
        <v>19994.300000000003</v>
      </c>
      <c r="J240" s="134">
        <f>J241+J243+J245</f>
        <v>0</v>
      </c>
      <c r="K240" s="134">
        <f t="shared" si="18"/>
        <v>19994.300000000003</v>
      </c>
      <c r="L240" s="134">
        <f>L241+L243+L245</f>
        <v>19763.900000000001</v>
      </c>
      <c r="M240" s="134">
        <f>M241+M243+M245</f>
        <v>242.4</v>
      </c>
      <c r="N240" s="109">
        <f t="shared" si="19"/>
        <v>20006.300000000003</v>
      </c>
      <c r="O240" s="134">
        <f>O241+O243+O245</f>
        <v>0</v>
      </c>
      <c r="P240" s="109">
        <f t="shared" si="19"/>
        <v>20006.300000000003</v>
      </c>
    </row>
    <row r="241" spans="1:16" ht="48.75" customHeight="1" x14ac:dyDescent="0.4">
      <c r="A241" s="10"/>
      <c r="B241" s="5"/>
      <c r="C241" s="28" t="s">
        <v>48</v>
      </c>
      <c r="D241" s="77" t="s">
        <v>341</v>
      </c>
      <c r="E241" s="77"/>
      <c r="F241" s="50"/>
      <c r="G241" s="134">
        <f>G242</f>
        <v>19763.900000000001</v>
      </c>
      <c r="H241" s="134">
        <f>H242</f>
        <v>0</v>
      </c>
      <c r="I241" s="134">
        <f t="shared" si="18"/>
        <v>19763.900000000001</v>
      </c>
      <c r="J241" s="134">
        <f>J242</f>
        <v>0</v>
      </c>
      <c r="K241" s="134">
        <f t="shared" si="18"/>
        <v>19763.900000000001</v>
      </c>
      <c r="L241" s="109">
        <f>L242</f>
        <v>19763.900000000001</v>
      </c>
      <c r="M241" s="109">
        <f>M242</f>
        <v>0</v>
      </c>
      <c r="N241" s="109">
        <f t="shared" si="19"/>
        <v>19763.900000000001</v>
      </c>
      <c r="O241" s="109">
        <f>O242</f>
        <v>0</v>
      </c>
      <c r="P241" s="109">
        <f t="shared" si="19"/>
        <v>19763.900000000001</v>
      </c>
    </row>
    <row r="242" spans="1:16" ht="51" customHeight="1" x14ac:dyDescent="0.4">
      <c r="A242" s="10"/>
      <c r="B242" s="5"/>
      <c r="C242" s="28" t="s">
        <v>6</v>
      </c>
      <c r="D242" s="77" t="s">
        <v>341</v>
      </c>
      <c r="E242" s="77">
        <v>600</v>
      </c>
      <c r="F242" s="50">
        <v>1</v>
      </c>
      <c r="G242" s="134">
        <v>19763.900000000001</v>
      </c>
      <c r="H242" s="134"/>
      <c r="I242" s="134">
        <f t="shared" si="18"/>
        <v>19763.900000000001</v>
      </c>
      <c r="J242" s="134"/>
      <c r="K242" s="134">
        <f t="shared" si="18"/>
        <v>19763.900000000001</v>
      </c>
      <c r="L242" s="109">
        <v>19763.900000000001</v>
      </c>
      <c r="M242" s="109"/>
      <c r="N242" s="109">
        <f t="shared" si="19"/>
        <v>19763.900000000001</v>
      </c>
      <c r="O242" s="109"/>
      <c r="P242" s="109">
        <f t="shared" si="19"/>
        <v>19763.900000000001</v>
      </c>
    </row>
    <row r="243" spans="1:16" s="59" customFormat="1" ht="34.950000000000003" customHeight="1" x14ac:dyDescent="0.4">
      <c r="A243" s="60"/>
      <c r="B243" s="5"/>
      <c r="C243" s="84" t="s">
        <v>202</v>
      </c>
      <c r="D243" s="45" t="s">
        <v>342</v>
      </c>
      <c r="E243" s="45"/>
      <c r="F243" s="50"/>
      <c r="G243" s="134">
        <f>G244</f>
        <v>201.7</v>
      </c>
      <c r="H243" s="134">
        <f>H244</f>
        <v>-1.3</v>
      </c>
      <c r="I243" s="134">
        <f t="shared" si="18"/>
        <v>200.39999999999998</v>
      </c>
      <c r="J243" s="134">
        <f>J244</f>
        <v>0</v>
      </c>
      <c r="K243" s="134">
        <f t="shared" si="18"/>
        <v>200.39999999999998</v>
      </c>
      <c r="L243" s="109">
        <f>L244</f>
        <v>0</v>
      </c>
      <c r="M243" s="109">
        <f>M244</f>
        <v>210.8</v>
      </c>
      <c r="N243" s="109">
        <f t="shared" si="19"/>
        <v>210.8</v>
      </c>
      <c r="O243" s="109">
        <f>O244</f>
        <v>0</v>
      </c>
      <c r="P243" s="109">
        <f t="shared" si="19"/>
        <v>210.8</v>
      </c>
    </row>
    <row r="244" spans="1:16" s="59" customFormat="1" ht="24.75" customHeight="1" x14ac:dyDescent="0.4">
      <c r="A244" s="60"/>
      <c r="B244" s="5"/>
      <c r="C244" s="44" t="s">
        <v>13</v>
      </c>
      <c r="D244" s="45" t="s">
        <v>342</v>
      </c>
      <c r="E244" s="45" t="s">
        <v>155</v>
      </c>
      <c r="F244" s="50"/>
      <c r="G244" s="134">
        <v>201.7</v>
      </c>
      <c r="H244" s="134">
        <v>-1.3</v>
      </c>
      <c r="I244" s="134">
        <f t="shared" si="18"/>
        <v>200.39999999999998</v>
      </c>
      <c r="J244" s="134"/>
      <c r="K244" s="134">
        <f t="shared" si="18"/>
        <v>200.39999999999998</v>
      </c>
      <c r="L244" s="109">
        <v>0</v>
      </c>
      <c r="M244" s="109">
        <v>210.8</v>
      </c>
      <c r="N244" s="109">
        <f t="shared" si="19"/>
        <v>210.8</v>
      </c>
      <c r="O244" s="109"/>
      <c r="P244" s="109">
        <f t="shared" si="19"/>
        <v>210.8</v>
      </c>
    </row>
    <row r="245" spans="1:16" s="59" customFormat="1" ht="44.4" customHeight="1" x14ac:dyDescent="0.4">
      <c r="A245" s="60"/>
      <c r="B245" s="5"/>
      <c r="C245" s="84" t="s">
        <v>203</v>
      </c>
      <c r="D245" s="45" t="s">
        <v>342</v>
      </c>
      <c r="E245" s="45"/>
      <c r="F245" s="50"/>
      <c r="G245" s="134">
        <f>G246</f>
        <v>30.2</v>
      </c>
      <c r="H245" s="134">
        <f>H246</f>
        <v>-0.2</v>
      </c>
      <c r="I245" s="134">
        <f t="shared" si="18"/>
        <v>30</v>
      </c>
      <c r="J245" s="134">
        <f>J246</f>
        <v>0</v>
      </c>
      <c r="K245" s="134">
        <f t="shared" si="18"/>
        <v>30</v>
      </c>
      <c r="L245" s="109">
        <f>L246</f>
        <v>0</v>
      </c>
      <c r="M245" s="109">
        <f>M246</f>
        <v>31.6</v>
      </c>
      <c r="N245" s="109">
        <f t="shared" si="19"/>
        <v>31.6</v>
      </c>
      <c r="O245" s="109">
        <f>O246</f>
        <v>0</v>
      </c>
      <c r="P245" s="109">
        <f t="shared" si="19"/>
        <v>31.6</v>
      </c>
    </row>
    <row r="246" spans="1:16" s="59" customFormat="1" ht="42.75" customHeight="1" x14ac:dyDescent="0.4">
      <c r="A246" s="60"/>
      <c r="B246" s="5"/>
      <c r="C246" s="44" t="s">
        <v>13</v>
      </c>
      <c r="D246" s="45" t="s">
        <v>342</v>
      </c>
      <c r="E246" s="45" t="s">
        <v>155</v>
      </c>
      <c r="F246" s="50"/>
      <c r="G246" s="134">
        <v>30.2</v>
      </c>
      <c r="H246" s="134">
        <v>-0.2</v>
      </c>
      <c r="I246" s="134">
        <f t="shared" si="18"/>
        <v>30</v>
      </c>
      <c r="J246" s="134"/>
      <c r="K246" s="134">
        <f t="shared" si="18"/>
        <v>30</v>
      </c>
      <c r="L246" s="109">
        <v>0</v>
      </c>
      <c r="M246" s="109">
        <v>31.6</v>
      </c>
      <c r="N246" s="109">
        <f t="shared" si="19"/>
        <v>31.6</v>
      </c>
      <c r="O246" s="109"/>
      <c r="P246" s="109">
        <f t="shared" si="19"/>
        <v>31.6</v>
      </c>
    </row>
    <row r="247" spans="1:16" ht="39" customHeight="1" x14ac:dyDescent="0.4">
      <c r="A247" s="10"/>
      <c r="B247" s="5"/>
      <c r="C247" s="28" t="s">
        <v>343</v>
      </c>
      <c r="D247" s="77" t="s">
        <v>344</v>
      </c>
      <c r="E247" s="77"/>
      <c r="F247" s="50"/>
      <c r="G247" s="134">
        <f>G248</f>
        <v>2838.3</v>
      </c>
      <c r="H247" s="134">
        <f>H248</f>
        <v>0</v>
      </c>
      <c r="I247" s="134">
        <f t="shared" si="18"/>
        <v>2838.3</v>
      </c>
      <c r="J247" s="134">
        <f>J248</f>
        <v>0</v>
      </c>
      <c r="K247" s="134">
        <f t="shared" si="18"/>
        <v>2838.3</v>
      </c>
      <c r="L247" s="109">
        <f>L248</f>
        <v>2838.3</v>
      </c>
      <c r="M247" s="109">
        <f>M248</f>
        <v>0</v>
      </c>
      <c r="N247" s="109">
        <f t="shared" si="19"/>
        <v>2838.3</v>
      </c>
      <c r="O247" s="109">
        <f>O248</f>
        <v>0</v>
      </c>
      <c r="P247" s="109">
        <f t="shared" si="19"/>
        <v>2838.3</v>
      </c>
    </row>
    <row r="248" spans="1:16" ht="42" x14ac:dyDescent="0.4">
      <c r="A248" s="10"/>
      <c r="B248" s="5"/>
      <c r="C248" s="28" t="s">
        <v>39</v>
      </c>
      <c r="D248" s="77" t="s">
        <v>345</v>
      </c>
      <c r="E248" s="77"/>
      <c r="F248" s="50"/>
      <c r="G248" s="134">
        <f>G249+G250</f>
        <v>2838.3</v>
      </c>
      <c r="H248" s="134">
        <f>H249+H250</f>
        <v>0</v>
      </c>
      <c r="I248" s="134">
        <f t="shared" si="18"/>
        <v>2838.3</v>
      </c>
      <c r="J248" s="134">
        <f>J249+J250</f>
        <v>0</v>
      </c>
      <c r="K248" s="134">
        <f t="shared" si="18"/>
        <v>2838.3</v>
      </c>
      <c r="L248" s="109">
        <f>L249+L250</f>
        <v>2838.3</v>
      </c>
      <c r="M248" s="109">
        <f>M249+M250</f>
        <v>0</v>
      </c>
      <c r="N248" s="109">
        <f t="shared" si="19"/>
        <v>2838.3</v>
      </c>
      <c r="O248" s="109">
        <f>O249+O250</f>
        <v>0</v>
      </c>
      <c r="P248" s="109">
        <f t="shared" si="19"/>
        <v>2838.3</v>
      </c>
    </row>
    <row r="249" spans="1:16" ht="108.6" customHeight="1" x14ac:dyDescent="0.4">
      <c r="A249" s="10"/>
      <c r="B249" s="5"/>
      <c r="C249" s="28" t="s">
        <v>38</v>
      </c>
      <c r="D249" s="77" t="s">
        <v>345</v>
      </c>
      <c r="E249" s="77">
        <v>100</v>
      </c>
      <c r="F249" s="50">
        <v>4</v>
      </c>
      <c r="G249" s="134">
        <v>2737.9</v>
      </c>
      <c r="H249" s="134"/>
      <c r="I249" s="134">
        <f t="shared" si="18"/>
        <v>2737.9</v>
      </c>
      <c r="J249" s="134"/>
      <c r="K249" s="134">
        <f t="shared" si="18"/>
        <v>2737.9</v>
      </c>
      <c r="L249" s="109">
        <v>2737.9</v>
      </c>
      <c r="M249" s="109"/>
      <c r="N249" s="109">
        <f t="shared" si="19"/>
        <v>2737.9</v>
      </c>
      <c r="O249" s="109"/>
      <c r="P249" s="109">
        <f t="shared" si="19"/>
        <v>2737.9</v>
      </c>
    </row>
    <row r="250" spans="1:16" ht="42" x14ac:dyDescent="0.4">
      <c r="A250" s="10"/>
      <c r="B250" s="5"/>
      <c r="C250" s="28" t="s">
        <v>9</v>
      </c>
      <c r="D250" s="77" t="s">
        <v>345</v>
      </c>
      <c r="E250" s="77">
        <v>200</v>
      </c>
      <c r="F250" s="50">
        <v>4</v>
      </c>
      <c r="G250" s="134">
        <v>100.4</v>
      </c>
      <c r="H250" s="134"/>
      <c r="I250" s="134">
        <f t="shared" si="18"/>
        <v>100.4</v>
      </c>
      <c r="J250" s="134"/>
      <c r="K250" s="134">
        <f t="shared" si="18"/>
        <v>100.4</v>
      </c>
      <c r="L250" s="109">
        <v>100.4</v>
      </c>
      <c r="M250" s="109"/>
      <c r="N250" s="109">
        <f t="shared" si="19"/>
        <v>100.4</v>
      </c>
      <c r="O250" s="109"/>
      <c r="P250" s="109">
        <f t="shared" si="19"/>
        <v>100.4</v>
      </c>
    </row>
    <row r="251" spans="1:16" ht="42" x14ac:dyDescent="0.4">
      <c r="A251" s="10"/>
      <c r="B251" s="5"/>
      <c r="C251" s="28" t="s">
        <v>347</v>
      </c>
      <c r="D251" s="77" t="s">
        <v>346</v>
      </c>
      <c r="E251" s="77"/>
      <c r="F251" s="50"/>
      <c r="G251" s="134">
        <f t="shared" ref="G251:O252" si="20">G252</f>
        <v>30743.9</v>
      </c>
      <c r="H251" s="109">
        <f>H252+H254+H256+H258+H260</f>
        <v>0</v>
      </c>
      <c r="I251" s="134">
        <f t="shared" si="18"/>
        <v>30743.9</v>
      </c>
      <c r="J251" s="109">
        <f>J252+J254+J256+J258+J260</f>
        <v>0</v>
      </c>
      <c r="K251" s="134">
        <f t="shared" si="18"/>
        <v>30743.9</v>
      </c>
      <c r="L251" s="109">
        <f t="shared" si="20"/>
        <v>30743.9</v>
      </c>
      <c r="M251" s="109">
        <f>M252+M254+M256+M258+M260</f>
        <v>1207.2</v>
      </c>
      <c r="N251" s="109">
        <f t="shared" si="19"/>
        <v>31951.100000000002</v>
      </c>
      <c r="O251" s="109">
        <f>O252+O254+O256+O258+O260</f>
        <v>0</v>
      </c>
      <c r="P251" s="109">
        <f t="shared" si="19"/>
        <v>31951.100000000002</v>
      </c>
    </row>
    <row r="252" spans="1:16" ht="42" x14ac:dyDescent="0.4">
      <c r="A252" s="10"/>
      <c r="B252" s="5"/>
      <c r="C252" s="28" t="s">
        <v>48</v>
      </c>
      <c r="D252" s="77" t="s">
        <v>348</v>
      </c>
      <c r="E252" s="77"/>
      <c r="F252" s="50"/>
      <c r="G252" s="134">
        <f t="shared" si="20"/>
        <v>30743.9</v>
      </c>
      <c r="H252" s="134">
        <f t="shared" si="20"/>
        <v>0</v>
      </c>
      <c r="I252" s="134">
        <f t="shared" si="18"/>
        <v>30743.9</v>
      </c>
      <c r="J252" s="134">
        <f t="shared" si="20"/>
        <v>0</v>
      </c>
      <c r="K252" s="134">
        <f t="shared" si="18"/>
        <v>30743.9</v>
      </c>
      <c r="L252" s="109">
        <f t="shared" si="20"/>
        <v>30743.9</v>
      </c>
      <c r="M252" s="109">
        <f t="shared" si="20"/>
        <v>0</v>
      </c>
      <c r="N252" s="109">
        <f t="shared" si="19"/>
        <v>30743.9</v>
      </c>
      <c r="O252" s="109">
        <f t="shared" si="20"/>
        <v>0</v>
      </c>
      <c r="P252" s="109">
        <f t="shared" si="19"/>
        <v>30743.9</v>
      </c>
    </row>
    <row r="253" spans="1:16" s="15" customFormat="1" ht="42" x14ac:dyDescent="0.4">
      <c r="A253" s="34"/>
      <c r="B253" s="5"/>
      <c r="C253" s="28" t="s">
        <v>6</v>
      </c>
      <c r="D253" s="77" t="s">
        <v>348</v>
      </c>
      <c r="E253" s="77">
        <v>600</v>
      </c>
      <c r="F253" s="50">
        <v>1</v>
      </c>
      <c r="G253" s="134">
        <v>30743.9</v>
      </c>
      <c r="H253" s="134"/>
      <c r="I253" s="134">
        <f t="shared" si="18"/>
        <v>30743.9</v>
      </c>
      <c r="J253" s="134"/>
      <c r="K253" s="134">
        <f t="shared" si="18"/>
        <v>30743.9</v>
      </c>
      <c r="L253" s="109">
        <v>30743.9</v>
      </c>
      <c r="M253" s="109"/>
      <c r="N253" s="109">
        <f t="shared" si="19"/>
        <v>30743.9</v>
      </c>
      <c r="O253" s="109"/>
      <c r="P253" s="109">
        <f t="shared" si="19"/>
        <v>30743.9</v>
      </c>
    </row>
    <row r="254" spans="1:16" s="15" customFormat="1" ht="210" x14ac:dyDescent="0.4">
      <c r="A254" s="34"/>
      <c r="B254" s="5"/>
      <c r="C254" s="55" t="s">
        <v>455</v>
      </c>
      <c r="D254" s="87" t="s">
        <v>457</v>
      </c>
      <c r="E254" s="87"/>
      <c r="F254" s="50"/>
      <c r="G254" s="109">
        <f>G255</f>
        <v>0</v>
      </c>
      <c r="H254" s="109">
        <f>H255</f>
        <v>0</v>
      </c>
      <c r="I254" s="134">
        <f t="shared" si="18"/>
        <v>0</v>
      </c>
      <c r="J254" s="109">
        <f>J255</f>
        <v>0</v>
      </c>
      <c r="K254" s="134">
        <f t="shared" si="18"/>
        <v>0</v>
      </c>
      <c r="L254" s="109">
        <f>L255</f>
        <v>0</v>
      </c>
      <c r="M254" s="109">
        <f>M255</f>
        <v>423.4</v>
      </c>
      <c r="N254" s="109">
        <f t="shared" si="19"/>
        <v>423.4</v>
      </c>
      <c r="O254" s="109">
        <f>O255</f>
        <v>0</v>
      </c>
      <c r="P254" s="109">
        <f t="shared" si="19"/>
        <v>423.4</v>
      </c>
    </row>
    <row r="255" spans="1:16" s="15" customFormat="1" ht="42" x14ac:dyDescent="0.4">
      <c r="A255" s="34"/>
      <c r="B255" s="5"/>
      <c r="C255" s="55" t="s">
        <v>13</v>
      </c>
      <c r="D255" s="87" t="s">
        <v>457</v>
      </c>
      <c r="E255" s="87" t="s">
        <v>155</v>
      </c>
      <c r="F255" s="50"/>
      <c r="G255" s="134"/>
      <c r="H255" s="134"/>
      <c r="I255" s="134">
        <f t="shared" si="18"/>
        <v>0</v>
      </c>
      <c r="J255" s="134"/>
      <c r="K255" s="134">
        <f t="shared" si="18"/>
        <v>0</v>
      </c>
      <c r="L255" s="109"/>
      <c r="M255" s="109">
        <v>423.4</v>
      </c>
      <c r="N255" s="109">
        <f t="shared" si="19"/>
        <v>423.4</v>
      </c>
      <c r="O255" s="109"/>
      <c r="P255" s="109">
        <f t="shared" si="19"/>
        <v>423.4</v>
      </c>
    </row>
    <row r="256" spans="1:16" s="15" customFormat="1" ht="218.4" customHeight="1" x14ac:dyDescent="0.4">
      <c r="A256" s="34"/>
      <c r="B256" s="5"/>
      <c r="C256" s="55" t="s">
        <v>456</v>
      </c>
      <c r="D256" s="87" t="s">
        <v>457</v>
      </c>
      <c r="E256" s="87"/>
      <c r="F256" s="50"/>
      <c r="G256" s="109">
        <f>G257</f>
        <v>0</v>
      </c>
      <c r="H256" s="109">
        <f>H257</f>
        <v>0</v>
      </c>
      <c r="I256" s="134">
        <f t="shared" si="18"/>
        <v>0</v>
      </c>
      <c r="J256" s="109">
        <f>J257</f>
        <v>0</v>
      </c>
      <c r="K256" s="134">
        <f t="shared" si="18"/>
        <v>0</v>
      </c>
      <c r="L256" s="109">
        <f>L257</f>
        <v>0</v>
      </c>
      <c r="M256" s="109">
        <f>M257</f>
        <v>63.3</v>
      </c>
      <c r="N256" s="109">
        <f t="shared" si="19"/>
        <v>63.3</v>
      </c>
      <c r="O256" s="109">
        <f>O257</f>
        <v>0</v>
      </c>
      <c r="P256" s="109">
        <f t="shared" si="19"/>
        <v>63.3</v>
      </c>
    </row>
    <row r="257" spans="1:16" s="15" customFormat="1" ht="42" x14ac:dyDescent="0.4">
      <c r="A257" s="34"/>
      <c r="B257" s="5"/>
      <c r="C257" s="55" t="s">
        <v>13</v>
      </c>
      <c r="D257" s="87" t="s">
        <v>457</v>
      </c>
      <c r="E257" s="87" t="s">
        <v>155</v>
      </c>
      <c r="F257" s="50"/>
      <c r="G257" s="134"/>
      <c r="H257" s="134"/>
      <c r="I257" s="134">
        <f t="shared" si="18"/>
        <v>0</v>
      </c>
      <c r="J257" s="134"/>
      <c r="K257" s="134">
        <f t="shared" si="18"/>
        <v>0</v>
      </c>
      <c r="L257" s="109"/>
      <c r="M257" s="109">
        <v>63.3</v>
      </c>
      <c r="N257" s="109">
        <f t="shared" si="19"/>
        <v>63.3</v>
      </c>
      <c r="O257" s="109"/>
      <c r="P257" s="109">
        <f t="shared" si="19"/>
        <v>63.3</v>
      </c>
    </row>
    <row r="258" spans="1:16" s="15" customFormat="1" ht="63" x14ac:dyDescent="0.4">
      <c r="A258" s="34"/>
      <c r="B258" s="5"/>
      <c r="C258" s="55" t="s">
        <v>458</v>
      </c>
      <c r="D258" s="87" t="s">
        <v>460</v>
      </c>
      <c r="E258" s="87"/>
      <c r="F258" s="50"/>
      <c r="G258" s="134">
        <f>G259</f>
        <v>0</v>
      </c>
      <c r="H258" s="134">
        <f>H259</f>
        <v>0</v>
      </c>
      <c r="I258" s="134">
        <f t="shared" si="18"/>
        <v>0</v>
      </c>
      <c r="J258" s="134">
        <f>J259</f>
        <v>0</v>
      </c>
      <c r="K258" s="134">
        <f t="shared" si="18"/>
        <v>0</v>
      </c>
      <c r="L258" s="109">
        <f>L259</f>
        <v>0</v>
      </c>
      <c r="M258" s="131">
        <f>M259</f>
        <v>626.79999999999995</v>
      </c>
      <c r="N258" s="131">
        <f>L258+M258</f>
        <v>626.79999999999995</v>
      </c>
      <c r="O258" s="131">
        <f>O259</f>
        <v>0</v>
      </c>
      <c r="P258" s="131">
        <f>N258+O258</f>
        <v>626.79999999999995</v>
      </c>
    </row>
    <row r="259" spans="1:16" s="15" customFormat="1" ht="42" x14ac:dyDescent="0.4">
      <c r="A259" s="34"/>
      <c r="B259" s="5"/>
      <c r="C259" s="55" t="s">
        <v>13</v>
      </c>
      <c r="D259" s="87" t="s">
        <v>460</v>
      </c>
      <c r="E259" s="87" t="s">
        <v>155</v>
      </c>
      <c r="F259" s="50"/>
      <c r="G259" s="134"/>
      <c r="H259" s="134"/>
      <c r="I259" s="134">
        <f t="shared" si="18"/>
        <v>0</v>
      </c>
      <c r="J259" s="134"/>
      <c r="K259" s="134">
        <f t="shared" si="18"/>
        <v>0</v>
      </c>
      <c r="L259" s="109"/>
      <c r="M259" s="131">
        <v>626.79999999999995</v>
      </c>
      <c r="N259" s="131">
        <f t="shared" ref="N259:P261" si="21">L259+M259</f>
        <v>626.79999999999995</v>
      </c>
      <c r="O259" s="131"/>
      <c r="P259" s="131">
        <f t="shared" si="21"/>
        <v>626.79999999999995</v>
      </c>
    </row>
    <row r="260" spans="1:16" s="15" customFormat="1" ht="63" x14ac:dyDescent="0.4">
      <c r="A260" s="34"/>
      <c r="B260" s="5"/>
      <c r="C260" s="55" t="s">
        <v>459</v>
      </c>
      <c r="D260" s="87" t="s">
        <v>460</v>
      </c>
      <c r="E260" s="87"/>
      <c r="F260" s="50"/>
      <c r="G260" s="134">
        <f>G261</f>
        <v>0</v>
      </c>
      <c r="H260" s="134">
        <f>H261</f>
        <v>0</v>
      </c>
      <c r="I260" s="134">
        <f t="shared" si="18"/>
        <v>0</v>
      </c>
      <c r="J260" s="134">
        <f>J261</f>
        <v>0</v>
      </c>
      <c r="K260" s="134">
        <f t="shared" si="18"/>
        <v>0</v>
      </c>
      <c r="L260" s="109">
        <f>L261</f>
        <v>0</v>
      </c>
      <c r="M260" s="131">
        <f>M261</f>
        <v>93.7</v>
      </c>
      <c r="N260" s="131">
        <f>L260+M260</f>
        <v>93.7</v>
      </c>
      <c r="O260" s="131">
        <f>O261</f>
        <v>0</v>
      </c>
      <c r="P260" s="131">
        <f>N260+O260</f>
        <v>93.7</v>
      </c>
    </row>
    <row r="261" spans="1:16" s="15" customFormat="1" ht="42" x14ac:dyDescent="0.4">
      <c r="A261" s="34"/>
      <c r="B261" s="5"/>
      <c r="C261" s="55" t="s">
        <v>13</v>
      </c>
      <c r="D261" s="87" t="s">
        <v>460</v>
      </c>
      <c r="E261" s="87" t="s">
        <v>155</v>
      </c>
      <c r="F261" s="50"/>
      <c r="G261" s="134"/>
      <c r="H261" s="134"/>
      <c r="I261" s="134">
        <f t="shared" si="18"/>
        <v>0</v>
      </c>
      <c r="J261" s="134"/>
      <c r="K261" s="134">
        <f t="shared" si="18"/>
        <v>0</v>
      </c>
      <c r="L261" s="109"/>
      <c r="M261" s="131">
        <v>93.7</v>
      </c>
      <c r="N261" s="131">
        <f t="shared" si="21"/>
        <v>93.7</v>
      </c>
      <c r="O261" s="131"/>
      <c r="P261" s="131">
        <f t="shared" si="21"/>
        <v>93.7</v>
      </c>
    </row>
    <row r="262" spans="1:16" ht="85.95" customHeight="1" x14ac:dyDescent="0.4">
      <c r="A262" s="10"/>
      <c r="B262" s="11">
        <v>12</v>
      </c>
      <c r="C262" s="7" t="s">
        <v>125</v>
      </c>
      <c r="D262" s="51" t="s">
        <v>49</v>
      </c>
      <c r="E262" s="51"/>
      <c r="F262" s="7"/>
      <c r="G262" s="135">
        <f>G263</f>
        <v>14671.099999999999</v>
      </c>
      <c r="H262" s="135">
        <f>H263</f>
        <v>0</v>
      </c>
      <c r="I262" s="135">
        <f t="shared" si="18"/>
        <v>14671.099999999999</v>
      </c>
      <c r="J262" s="135">
        <f>J263</f>
        <v>0</v>
      </c>
      <c r="K262" s="135">
        <f t="shared" si="18"/>
        <v>14671.099999999999</v>
      </c>
      <c r="L262" s="108">
        <f>L263</f>
        <v>10115.799999999999</v>
      </c>
      <c r="M262" s="108">
        <f>M263</f>
        <v>0</v>
      </c>
      <c r="N262" s="108">
        <f t="shared" si="19"/>
        <v>10115.799999999999</v>
      </c>
      <c r="O262" s="108">
        <f>O263</f>
        <v>0</v>
      </c>
      <c r="P262" s="108">
        <f t="shared" si="19"/>
        <v>10115.799999999999</v>
      </c>
    </row>
    <row r="263" spans="1:16" s="59" customFormat="1" ht="40.5" customHeight="1" x14ac:dyDescent="0.4">
      <c r="A263" s="60"/>
      <c r="B263" s="11"/>
      <c r="C263" s="124" t="s">
        <v>217</v>
      </c>
      <c r="D263" s="125" t="s">
        <v>352</v>
      </c>
      <c r="E263" s="51"/>
      <c r="F263" s="7"/>
      <c r="G263" s="134">
        <f>G264+G269+G272+G275</f>
        <v>14671.099999999999</v>
      </c>
      <c r="H263" s="134">
        <f>H264+H269+H272+H275</f>
        <v>0</v>
      </c>
      <c r="I263" s="134">
        <f t="shared" si="18"/>
        <v>14671.099999999999</v>
      </c>
      <c r="J263" s="134">
        <f>J264+J269+J272+J275</f>
        <v>0</v>
      </c>
      <c r="K263" s="134">
        <f t="shared" si="18"/>
        <v>14671.099999999999</v>
      </c>
      <c r="L263" s="109">
        <f>L264+L269+L272+L275</f>
        <v>10115.799999999999</v>
      </c>
      <c r="M263" s="109">
        <f>M264+M269+M272+M275</f>
        <v>0</v>
      </c>
      <c r="N263" s="109">
        <f t="shared" si="19"/>
        <v>10115.799999999999</v>
      </c>
      <c r="O263" s="109">
        <f>O264+O269+O272+O275</f>
        <v>0</v>
      </c>
      <c r="P263" s="109">
        <f t="shared" si="19"/>
        <v>10115.799999999999</v>
      </c>
    </row>
    <row r="264" spans="1:16" ht="73.5" customHeight="1" x14ac:dyDescent="0.4">
      <c r="A264" s="10"/>
      <c r="B264" s="5"/>
      <c r="C264" s="28" t="s">
        <v>349</v>
      </c>
      <c r="D264" s="77" t="s">
        <v>351</v>
      </c>
      <c r="E264" s="77"/>
      <c r="F264" s="49"/>
      <c r="G264" s="134">
        <f>G265+G267</f>
        <v>7325.8</v>
      </c>
      <c r="H264" s="134">
        <f>H265+H267</f>
        <v>0</v>
      </c>
      <c r="I264" s="134">
        <f t="shared" si="18"/>
        <v>7325.8</v>
      </c>
      <c r="J264" s="134">
        <f>J265+J267</f>
        <v>0</v>
      </c>
      <c r="K264" s="134">
        <f t="shared" si="18"/>
        <v>7325.8</v>
      </c>
      <c r="L264" s="109">
        <f>L265+L267</f>
        <v>7325.8</v>
      </c>
      <c r="M264" s="109">
        <f>M265+M267</f>
        <v>0</v>
      </c>
      <c r="N264" s="109">
        <f t="shared" si="19"/>
        <v>7325.8</v>
      </c>
      <c r="O264" s="109">
        <f>O265+O267</f>
        <v>0</v>
      </c>
      <c r="P264" s="109">
        <f t="shared" si="19"/>
        <v>7325.8</v>
      </c>
    </row>
    <row r="265" spans="1:16" ht="21" x14ac:dyDescent="0.4">
      <c r="A265" s="10"/>
      <c r="B265" s="5"/>
      <c r="C265" s="28" t="s">
        <v>30</v>
      </c>
      <c r="D265" s="77" t="s">
        <v>355</v>
      </c>
      <c r="E265" s="77"/>
      <c r="F265" s="49"/>
      <c r="G265" s="134">
        <f t="shared" ref="G265:O270" si="22">G266</f>
        <v>517.5</v>
      </c>
      <c r="H265" s="134">
        <f t="shared" si="22"/>
        <v>0</v>
      </c>
      <c r="I265" s="134">
        <f t="shared" si="18"/>
        <v>517.5</v>
      </c>
      <c r="J265" s="134">
        <f t="shared" si="22"/>
        <v>0</v>
      </c>
      <c r="K265" s="134">
        <f t="shared" si="18"/>
        <v>517.5</v>
      </c>
      <c r="L265" s="109">
        <f t="shared" si="22"/>
        <v>517.5</v>
      </c>
      <c r="M265" s="109">
        <f t="shared" si="22"/>
        <v>0</v>
      </c>
      <c r="N265" s="109">
        <f t="shared" si="19"/>
        <v>517.5</v>
      </c>
      <c r="O265" s="109">
        <f t="shared" si="22"/>
        <v>0</v>
      </c>
      <c r="P265" s="109">
        <f t="shared" si="19"/>
        <v>517.5</v>
      </c>
    </row>
    <row r="266" spans="1:16" ht="42" x14ac:dyDescent="0.4">
      <c r="A266" s="10"/>
      <c r="B266" s="5"/>
      <c r="C266" s="28" t="s">
        <v>9</v>
      </c>
      <c r="D266" s="77" t="s">
        <v>355</v>
      </c>
      <c r="E266" s="77">
        <v>200</v>
      </c>
      <c r="F266" s="49"/>
      <c r="G266" s="134">
        <v>517.5</v>
      </c>
      <c r="H266" s="134"/>
      <c r="I266" s="134">
        <f t="shared" si="18"/>
        <v>517.5</v>
      </c>
      <c r="J266" s="134"/>
      <c r="K266" s="134">
        <f t="shared" si="18"/>
        <v>517.5</v>
      </c>
      <c r="L266" s="109">
        <v>517.5</v>
      </c>
      <c r="M266" s="109"/>
      <c r="N266" s="109">
        <f t="shared" si="19"/>
        <v>517.5</v>
      </c>
      <c r="O266" s="109"/>
      <c r="P266" s="109">
        <f t="shared" si="19"/>
        <v>517.5</v>
      </c>
    </row>
    <row r="267" spans="1:16" s="59" customFormat="1" ht="21" x14ac:dyDescent="0.4">
      <c r="A267" s="60"/>
      <c r="B267" s="5"/>
      <c r="C267" s="55" t="s">
        <v>353</v>
      </c>
      <c r="D267" s="120" t="s">
        <v>354</v>
      </c>
      <c r="E267" s="120"/>
      <c r="F267" s="49"/>
      <c r="G267" s="134">
        <f t="shared" si="22"/>
        <v>6808.3</v>
      </c>
      <c r="H267" s="134">
        <f t="shared" si="22"/>
        <v>0</v>
      </c>
      <c r="I267" s="134">
        <f t="shared" si="18"/>
        <v>6808.3</v>
      </c>
      <c r="J267" s="134">
        <f t="shared" si="22"/>
        <v>0</v>
      </c>
      <c r="K267" s="134">
        <f t="shared" si="18"/>
        <v>6808.3</v>
      </c>
      <c r="L267" s="109">
        <f t="shared" si="22"/>
        <v>6808.3</v>
      </c>
      <c r="M267" s="109">
        <f t="shared" si="22"/>
        <v>0</v>
      </c>
      <c r="N267" s="109">
        <f t="shared" si="19"/>
        <v>6808.3</v>
      </c>
      <c r="O267" s="109">
        <f t="shared" si="22"/>
        <v>0</v>
      </c>
      <c r="P267" s="109">
        <f t="shared" si="19"/>
        <v>6808.3</v>
      </c>
    </row>
    <row r="268" spans="1:16" s="59" customFormat="1" ht="42" x14ac:dyDescent="0.4">
      <c r="A268" s="60"/>
      <c r="B268" s="5"/>
      <c r="C268" s="143" t="s">
        <v>9</v>
      </c>
      <c r="D268" s="120" t="s">
        <v>354</v>
      </c>
      <c r="E268" s="120">
        <v>200</v>
      </c>
      <c r="F268" s="49"/>
      <c r="G268" s="134">
        <v>6808.3</v>
      </c>
      <c r="H268" s="134"/>
      <c r="I268" s="134">
        <f t="shared" si="18"/>
        <v>6808.3</v>
      </c>
      <c r="J268" s="134"/>
      <c r="K268" s="134">
        <f t="shared" si="18"/>
        <v>6808.3</v>
      </c>
      <c r="L268" s="109">
        <v>6808.3</v>
      </c>
      <c r="M268" s="109"/>
      <c r="N268" s="109">
        <f t="shared" si="19"/>
        <v>6808.3</v>
      </c>
      <c r="O268" s="109"/>
      <c r="P268" s="109">
        <f t="shared" si="19"/>
        <v>6808.3</v>
      </c>
    </row>
    <row r="269" spans="1:16" s="59" customFormat="1" ht="84" x14ac:dyDescent="0.4">
      <c r="A269" s="60"/>
      <c r="B269" s="141"/>
      <c r="C269" s="145" t="s">
        <v>359</v>
      </c>
      <c r="D269" s="133" t="s">
        <v>356</v>
      </c>
      <c r="E269" s="52"/>
      <c r="F269" s="49"/>
      <c r="G269" s="134">
        <f t="shared" si="22"/>
        <v>2000</v>
      </c>
      <c r="H269" s="134">
        <f t="shared" si="22"/>
        <v>0</v>
      </c>
      <c r="I269" s="134">
        <f t="shared" si="18"/>
        <v>2000</v>
      </c>
      <c r="J269" s="134">
        <f t="shared" si="22"/>
        <v>0</v>
      </c>
      <c r="K269" s="134">
        <f t="shared" si="18"/>
        <v>2000</v>
      </c>
      <c r="L269" s="109">
        <f t="shared" si="22"/>
        <v>2000</v>
      </c>
      <c r="M269" s="109">
        <f t="shared" si="22"/>
        <v>0</v>
      </c>
      <c r="N269" s="109">
        <f t="shared" si="19"/>
        <v>2000</v>
      </c>
      <c r="O269" s="109">
        <f t="shared" si="22"/>
        <v>0</v>
      </c>
      <c r="P269" s="109">
        <f t="shared" si="19"/>
        <v>2000</v>
      </c>
    </row>
    <row r="270" spans="1:16" s="59" customFormat="1" ht="42" x14ac:dyDescent="0.4">
      <c r="A270" s="60"/>
      <c r="B270" s="141"/>
      <c r="C270" s="145" t="s">
        <v>358</v>
      </c>
      <c r="D270" s="142" t="s">
        <v>357</v>
      </c>
      <c r="E270" s="126"/>
      <c r="F270" s="49"/>
      <c r="G270" s="134">
        <f t="shared" si="22"/>
        <v>2000</v>
      </c>
      <c r="H270" s="134">
        <f t="shared" si="22"/>
        <v>0</v>
      </c>
      <c r="I270" s="134">
        <f t="shared" si="18"/>
        <v>2000</v>
      </c>
      <c r="J270" s="134">
        <f t="shared" si="22"/>
        <v>0</v>
      </c>
      <c r="K270" s="134">
        <f t="shared" si="18"/>
        <v>2000</v>
      </c>
      <c r="L270" s="109">
        <f t="shared" si="22"/>
        <v>2000</v>
      </c>
      <c r="M270" s="109">
        <f t="shared" si="22"/>
        <v>0</v>
      </c>
      <c r="N270" s="109">
        <f t="shared" si="19"/>
        <v>2000</v>
      </c>
      <c r="O270" s="109">
        <f t="shared" si="22"/>
        <v>0</v>
      </c>
      <c r="P270" s="109">
        <f t="shared" si="19"/>
        <v>2000</v>
      </c>
    </row>
    <row r="271" spans="1:16" s="59" customFormat="1" ht="21" x14ac:dyDescent="0.4">
      <c r="A271" s="60"/>
      <c r="B271" s="5"/>
      <c r="C271" s="144" t="s">
        <v>11</v>
      </c>
      <c r="D271" s="87" t="s">
        <v>357</v>
      </c>
      <c r="E271" s="126" t="s">
        <v>195</v>
      </c>
      <c r="F271" s="49"/>
      <c r="G271" s="134">
        <v>2000</v>
      </c>
      <c r="H271" s="134"/>
      <c r="I271" s="134">
        <f t="shared" si="18"/>
        <v>2000</v>
      </c>
      <c r="J271" s="134"/>
      <c r="K271" s="134">
        <f t="shared" si="18"/>
        <v>2000</v>
      </c>
      <c r="L271" s="109">
        <v>2000</v>
      </c>
      <c r="M271" s="109"/>
      <c r="N271" s="109">
        <f t="shared" si="19"/>
        <v>2000</v>
      </c>
      <c r="O271" s="109"/>
      <c r="P271" s="109">
        <f t="shared" si="19"/>
        <v>2000</v>
      </c>
    </row>
    <row r="272" spans="1:16" s="59" customFormat="1" ht="69.599999999999994" customHeight="1" x14ac:dyDescent="0.4">
      <c r="A272" s="60"/>
      <c r="B272" s="5"/>
      <c r="C272" s="100" t="s">
        <v>360</v>
      </c>
      <c r="D272" s="101" t="s">
        <v>350</v>
      </c>
      <c r="E272" s="102"/>
      <c r="F272" s="49"/>
      <c r="G272" s="134">
        <f>G273</f>
        <v>4555.3</v>
      </c>
      <c r="H272" s="134">
        <f>H273</f>
        <v>0</v>
      </c>
      <c r="I272" s="134">
        <f t="shared" si="18"/>
        <v>4555.3</v>
      </c>
      <c r="J272" s="134">
        <f>J273</f>
        <v>0</v>
      </c>
      <c r="K272" s="134">
        <f t="shared" si="18"/>
        <v>4555.3</v>
      </c>
      <c r="L272" s="134">
        <f>L273</f>
        <v>0</v>
      </c>
      <c r="M272" s="134">
        <f>M273</f>
        <v>0</v>
      </c>
      <c r="N272" s="109">
        <f t="shared" si="19"/>
        <v>0</v>
      </c>
      <c r="O272" s="134">
        <f>O273</f>
        <v>0</v>
      </c>
      <c r="P272" s="109">
        <f t="shared" si="19"/>
        <v>0</v>
      </c>
    </row>
    <row r="273" spans="1:16" s="59" customFormat="1" ht="21" x14ac:dyDescent="0.4">
      <c r="A273" s="60"/>
      <c r="B273" s="5"/>
      <c r="C273" s="56" t="s">
        <v>431</v>
      </c>
      <c r="D273" s="87" t="s">
        <v>432</v>
      </c>
      <c r="E273" s="129"/>
      <c r="F273" s="49"/>
      <c r="G273" s="134">
        <f>G274</f>
        <v>4555.3</v>
      </c>
      <c r="H273" s="134">
        <f>H274</f>
        <v>0</v>
      </c>
      <c r="I273" s="134">
        <f t="shared" si="18"/>
        <v>4555.3</v>
      </c>
      <c r="J273" s="134">
        <f>J274</f>
        <v>0</v>
      </c>
      <c r="K273" s="134">
        <f t="shared" si="18"/>
        <v>4555.3</v>
      </c>
      <c r="L273" s="109">
        <f>L274</f>
        <v>0</v>
      </c>
      <c r="M273" s="109">
        <f>M274</f>
        <v>0</v>
      </c>
      <c r="N273" s="109">
        <f t="shared" si="19"/>
        <v>0</v>
      </c>
      <c r="O273" s="109">
        <f>O274</f>
        <v>0</v>
      </c>
      <c r="P273" s="109">
        <f t="shared" si="19"/>
        <v>0</v>
      </c>
    </row>
    <row r="274" spans="1:16" s="59" customFormat="1" ht="38.4" x14ac:dyDescent="0.4">
      <c r="A274" s="60"/>
      <c r="B274" s="5"/>
      <c r="C274" s="56" t="s">
        <v>29</v>
      </c>
      <c r="D274" s="87" t="s">
        <v>432</v>
      </c>
      <c r="E274" s="129">
        <v>400</v>
      </c>
      <c r="F274" s="49"/>
      <c r="G274" s="134">
        <v>4555.3</v>
      </c>
      <c r="H274" s="134"/>
      <c r="I274" s="134">
        <f t="shared" si="18"/>
        <v>4555.3</v>
      </c>
      <c r="J274" s="134"/>
      <c r="K274" s="134">
        <f t="shared" si="18"/>
        <v>4555.3</v>
      </c>
      <c r="L274" s="109">
        <v>0</v>
      </c>
      <c r="M274" s="109">
        <v>0</v>
      </c>
      <c r="N274" s="109">
        <f t="shared" si="19"/>
        <v>0</v>
      </c>
      <c r="O274" s="109">
        <v>0</v>
      </c>
      <c r="P274" s="109">
        <f t="shared" si="19"/>
        <v>0</v>
      </c>
    </row>
    <row r="275" spans="1:16" s="59" customFormat="1" ht="42" x14ac:dyDescent="0.4">
      <c r="A275" s="60"/>
      <c r="B275" s="5"/>
      <c r="C275" s="25" t="s">
        <v>361</v>
      </c>
      <c r="D275" s="120" t="s">
        <v>362</v>
      </c>
      <c r="E275" s="102"/>
      <c r="F275" s="49"/>
      <c r="G275" s="134">
        <f>G276</f>
        <v>790</v>
      </c>
      <c r="H275" s="134">
        <f>H276</f>
        <v>0</v>
      </c>
      <c r="I275" s="134">
        <f t="shared" si="18"/>
        <v>790</v>
      </c>
      <c r="J275" s="134">
        <f>J276</f>
        <v>0</v>
      </c>
      <c r="K275" s="134">
        <f t="shared" si="18"/>
        <v>790</v>
      </c>
      <c r="L275" s="134">
        <f>L276</f>
        <v>790</v>
      </c>
      <c r="M275" s="134">
        <f>M276</f>
        <v>0</v>
      </c>
      <c r="N275" s="109">
        <f t="shared" si="19"/>
        <v>790</v>
      </c>
      <c r="O275" s="134">
        <f>O276</f>
        <v>0</v>
      </c>
      <c r="P275" s="109">
        <f t="shared" si="19"/>
        <v>790</v>
      </c>
    </row>
    <row r="276" spans="1:16" s="59" customFormat="1" ht="30.6" customHeight="1" x14ac:dyDescent="0.4">
      <c r="A276" s="60"/>
      <c r="B276" s="5"/>
      <c r="C276" s="25" t="s">
        <v>30</v>
      </c>
      <c r="D276" s="101" t="s">
        <v>363</v>
      </c>
      <c r="E276" s="102"/>
      <c r="F276" s="49"/>
      <c r="G276" s="134">
        <f t="shared" ref="G276:O276" si="23">G277</f>
        <v>790</v>
      </c>
      <c r="H276" s="134">
        <f t="shared" si="23"/>
        <v>0</v>
      </c>
      <c r="I276" s="134">
        <f t="shared" si="18"/>
        <v>790</v>
      </c>
      <c r="J276" s="134">
        <f t="shared" si="23"/>
        <v>0</v>
      </c>
      <c r="K276" s="134">
        <f t="shared" si="18"/>
        <v>790</v>
      </c>
      <c r="L276" s="109">
        <f t="shared" si="23"/>
        <v>790</v>
      </c>
      <c r="M276" s="109">
        <f t="shared" si="23"/>
        <v>0</v>
      </c>
      <c r="N276" s="109">
        <f t="shared" si="19"/>
        <v>790</v>
      </c>
      <c r="O276" s="109">
        <f t="shared" si="23"/>
        <v>0</v>
      </c>
      <c r="P276" s="109">
        <f t="shared" si="19"/>
        <v>790</v>
      </c>
    </row>
    <row r="277" spans="1:16" s="59" customFormat="1" ht="42" x14ac:dyDescent="0.4">
      <c r="A277" s="60"/>
      <c r="B277" s="5"/>
      <c r="C277" s="143" t="s">
        <v>9</v>
      </c>
      <c r="D277" s="101" t="s">
        <v>363</v>
      </c>
      <c r="E277" s="102">
        <v>200</v>
      </c>
      <c r="F277" s="49"/>
      <c r="G277" s="134">
        <v>790</v>
      </c>
      <c r="H277" s="134"/>
      <c r="I277" s="134">
        <f t="shared" si="18"/>
        <v>790</v>
      </c>
      <c r="J277" s="134"/>
      <c r="K277" s="134">
        <f t="shared" si="18"/>
        <v>790</v>
      </c>
      <c r="L277" s="109">
        <v>790</v>
      </c>
      <c r="M277" s="109"/>
      <c r="N277" s="109">
        <f t="shared" si="19"/>
        <v>790</v>
      </c>
      <c r="O277" s="109"/>
      <c r="P277" s="109">
        <f t="shared" si="19"/>
        <v>790</v>
      </c>
    </row>
    <row r="278" spans="1:16" ht="87.75" customHeight="1" x14ac:dyDescent="0.4">
      <c r="A278" s="10"/>
      <c r="B278" s="11">
        <v>13</v>
      </c>
      <c r="C278" s="7" t="s">
        <v>50</v>
      </c>
      <c r="D278" s="51" t="s">
        <v>51</v>
      </c>
      <c r="E278" s="51"/>
      <c r="F278" s="7"/>
      <c r="G278" s="135">
        <f>G279</f>
        <v>16000</v>
      </c>
      <c r="H278" s="135">
        <f>H279</f>
        <v>0</v>
      </c>
      <c r="I278" s="135">
        <f t="shared" si="18"/>
        <v>16000</v>
      </c>
      <c r="J278" s="135">
        <f>J279</f>
        <v>0</v>
      </c>
      <c r="K278" s="135">
        <f t="shared" si="18"/>
        <v>16000</v>
      </c>
      <c r="L278" s="108">
        <f>L279</f>
        <v>16000</v>
      </c>
      <c r="M278" s="108">
        <f>M279</f>
        <v>0</v>
      </c>
      <c r="N278" s="108">
        <f t="shared" si="19"/>
        <v>16000</v>
      </c>
      <c r="O278" s="108">
        <f>O279</f>
        <v>0</v>
      </c>
      <c r="P278" s="108">
        <f t="shared" si="19"/>
        <v>16000</v>
      </c>
    </row>
    <row r="279" spans="1:16" ht="27" customHeight="1" x14ac:dyDescent="0.4">
      <c r="A279" s="10"/>
      <c r="B279" s="5"/>
      <c r="C279" s="49" t="s">
        <v>217</v>
      </c>
      <c r="D279" s="91" t="s">
        <v>364</v>
      </c>
      <c r="E279" s="91"/>
      <c r="F279" s="49"/>
      <c r="G279" s="134">
        <f t="shared" ref="G279:O281" si="24">G280</f>
        <v>16000</v>
      </c>
      <c r="H279" s="134">
        <f t="shared" si="24"/>
        <v>0</v>
      </c>
      <c r="I279" s="134">
        <f t="shared" si="18"/>
        <v>16000</v>
      </c>
      <c r="J279" s="134">
        <f t="shared" si="24"/>
        <v>0</v>
      </c>
      <c r="K279" s="134">
        <f t="shared" si="18"/>
        <v>16000</v>
      </c>
      <c r="L279" s="109">
        <f t="shared" si="24"/>
        <v>16000</v>
      </c>
      <c r="M279" s="109">
        <f t="shared" si="24"/>
        <v>0</v>
      </c>
      <c r="N279" s="109">
        <f t="shared" si="19"/>
        <v>16000</v>
      </c>
      <c r="O279" s="109">
        <f t="shared" si="24"/>
        <v>0</v>
      </c>
      <c r="P279" s="109">
        <f t="shared" si="19"/>
        <v>16000</v>
      </c>
    </row>
    <row r="280" spans="1:16" s="59" customFormat="1" ht="72.599999999999994" customHeight="1" x14ac:dyDescent="0.4">
      <c r="A280" s="60"/>
      <c r="B280" s="5"/>
      <c r="C280" s="55" t="s">
        <v>365</v>
      </c>
      <c r="D280" s="82" t="s">
        <v>366</v>
      </c>
      <c r="E280" s="82"/>
      <c r="F280" s="49"/>
      <c r="G280" s="134">
        <f t="shared" si="24"/>
        <v>16000</v>
      </c>
      <c r="H280" s="134">
        <f t="shared" si="24"/>
        <v>0</v>
      </c>
      <c r="I280" s="134">
        <f t="shared" si="18"/>
        <v>16000</v>
      </c>
      <c r="J280" s="134">
        <f t="shared" si="24"/>
        <v>0</v>
      </c>
      <c r="K280" s="134">
        <f t="shared" si="18"/>
        <v>16000</v>
      </c>
      <c r="L280" s="109">
        <f t="shared" si="24"/>
        <v>16000</v>
      </c>
      <c r="M280" s="109">
        <f t="shared" si="24"/>
        <v>0</v>
      </c>
      <c r="N280" s="109">
        <f t="shared" si="19"/>
        <v>16000</v>
      </c>
      <c r="O280" s="109">
        <f t="shared" si="24"/>
        <v>0</v>
      </c>
      <c r="P280" s="109">
        <f t="shared" si="19"/>
        <v>16000</v>
      </c>
    </row>
    <row r="281" spans="1:16" s="59" customFormat="1" ht="21" x14ac:dyDescent="0.4">
      <c r="A281" s="60"/>
      <c r="B281" s="5"/>
      <c r="C281" s="55" t="s">
        <v>52</v>
      </c>
      <c r="D281" s="82" t="s">
        <v>367</v>
      </c>
      <c r="E281" s="82"/>
      <c r="F281" s="49"/>
      <c r="G281" s="134">
        <f t="shared" si="24"/>
        <v>16000</v>
      </c>
      <c r="H281" s="134">
        <f t="shared" si="24"/>
        <v>0</v>
      </c>
      <c r="I281" s="134">
        <f t="shared" si="18"/>
        <v>16000</v>
      </c>
      <c r="J281" s="134">
        <f t="shared" si="24"/>
        <v>0</v>
      </c>
      <c r="K281" s="134">
        <f t="shared" si="18"/>
        <v>16000</v>
      </c>
      <c r="L281" s="109">
        <f t="shared" si="24"/>
        <v>16000</v>
      </c>
      <c r="M281" s="109">
        <f t="shared" si="24"/>
        <v>0</v>
      </c>
      <c r="N281" s="109">
        <f t="shared" si="19"/>
        <v>16000</v>
      </c>
      <c r="O281" s="109">
        <f t="shared" si="24"/>
        <v>0</v>
      </c>
      <c r="P281" s="109">
        <f t="shared" si="19"/>
        <v>16000</v>
      </c>
    </row>
    <row r="282" spans="1:16" s="59" customFormat="1" ht="42" x14ac:dyDescent="0.4">
      <c r="A282" s="60"/>
      <c r="B282" s="5"/>
      <c r="C282" s="55" t="s">
        <v>9</v>
      </c>
      <c r="D282" s="120" t="s">
        <v>367</v>
      </c>
      <c r="E282" s="82">
        <v>200</v>
      </c>
      <c r="F282" s="49"/>
      <c r="G282" s="134">
        <v>16000</v>
      </c>
      <c r="H282" s="134"/>
      <c r="I282" s="134">
        <f t="shared" si="18"/>
        <v>16000</v>
      </c>
      <c r="J282" s="134"/>
      <c r="K282" s="134">
        <f t="shared" si="18"/>
        <v>16000</v>
      </c>
      <c r="L282" s="109">
        <v>16000</v>
      </c>
      <c r="M282" s="109"/>
      <c r="N282" s="109">
        <f t="shared" si="19"/>
        <v>16000</v>
      </c>
      <c r="O282" s="109"/>
      <c r="P282" s="109">
        <f t="shared" si="19"/>
        <v>16000</v>
      </c>
    </row>
    <row r="283" spans="1:16" ht="40.799999999999997" x14ac:dyDescent="0.4">
      <c r="A283" s="10"/>
      <c r="B283" s="11">
        <v>14</v>
      </c>
      <c r="C283" s="7" t="s">
        <v>130</v>
      </c>
      <c r="D283" s="51" t="s">
        <v>369</v>
      </c>
      <c r="E283" s="51"/>
      <c r="F283" s="13"/>
      <c r="G283" s="135">
        <f>G284</f>
        <v>112445.70000000001</v>
      </c>
      <c r="H283" s="135">
        <f>H284</f>
        <v>-2114.8999999999996</v>
      </c>
      <c r="I283" s="135">
        <f t="shared" si="18"/>
        <v>110330.80000000002</v>
      </c>
      <c r="J283" s="135">
        <f>J284</f>
        <v>0</v>
      </c>
      <c r="K283" s="135">
        <f t="shared" si="18"/>
        <v>110330.80000000002</v>
      </c>
      <c r="L283" s="108">
        <f>L284</f>
        <v>113823.8</v>
      </c>
      <c r="M283" s="108">
        <f>M284</f>
        <v>-2114.8999999999996</v>
      </c>
      <c r="N283" s="108">
        <f t="shared" si="19"/>
        <v>111708.90000000001</v>
      </c>
      <c r="O283" s="108">
        <f>O284</f>
        <v>0</v>
      </c>
      <c r="P283" s="108">
        <f t="shared" si="19"/>
        <v>111708.90000000001</v>
      </c>
    </row>
    <row r="284" spans="1:16" s="59" customFormat="1" ht="21" x14ac:dyDescent="0.4">
      <c r="A284" s="60"/>
      <c r="B284" s="11"/>
      <c r="C284" s="49" t="s">
        <v>217</v>
      </c>
      <c r="D284" s="120" t="s">
        <v>368</v>
      </c>
      <c r="E284" s="51"/>
      <c r="F284" s="13"/>
      <c r="G284" s="134">
        <f>G285+G292</f>
        <v>112445.70000000001</v>
      </c>
      <c r="H284" s="134">
        <f>H285+H292</f>
        <v>-2114.8999999999996</v>
      </c>
      <c r="I284" s="134">
        <f t="shared" si="18"/>
        <v>110330.80000000002</v>
      </c>
      <c r="J284" s="134">
        <f>J285+J292</f>
        <v>0</v>
      </c>
      <c r="K284" s="134">
        <f t="shared" si="18"/>
        <v>110330.80000000002</v>
      </c>
      <c r="L284" s="109">
        <f>L285+L292</f>
        <v>113823.8</v>
      </c>
      <c r="M284" s="109">
        <f>M285+M292</f>
        <v>-2114.8999999999996</v>
      </c>
      <c r="N284" s="109">
        <f t="shared" si="19"/>
        <v>111708.90000000001</v>
      </c>
      <c r="O284" s="109">
        <f>O285+O292</f>
        <v>0</v>
      </c>
      <c r="P284" s="109">
        <f t="shared" si="19"/>
        <v>111708.90000000001</v>
      </c>
    </row>
    <row r="285" spans="1:16" ht="66.75" customHeight="1" x14ac:dyDescent="0.4">
      <c r="A285" s="10"/>
      <c r="B285" s="5"/>
      <c r="C285" s="28" t="s">
        <v>370</v>
      </c>
      <c r="D285" s="77" t="s">
        <v>371</v>
      </c>
      <c r="E285" s="77"/>
      <c r="F285" s="50"/>
      <c r="G285" s="134">
        <f>G286+G288+G290</f>
        <v>48287.600000000006</v>
      </c>
      <c r="H285" s="134">
        <f>H286+H288+H290</f>
        <v>-2114.8999999999996</v>
      </c>
      <c r="I285" s="134">
        <f t="shared" si="18"/>
        <v>46172.700000000004</v>
      </c>
      <c r="J285" s="134">
        <f>J286+J288+J290</f>
        <v>0</v>
      </c>
      <c r="K285" s="134">
        <f t="shared" si="18"/>
        <v>46172.700000000004</v>
      </c>
      <c r="L285" s="109">
        <f>L286+L288+L290</f>
        <v>48287.600000000006</v>
      </c>
      <c r="M285" s="109">
        <f>M286+M288+M290</f>
        <v>-2114.8999999999996</v>
      </c>
      <c r="N285" s="109">
        <f t="shared" si="19"/>
        <v>46172.700000000004</v>
      </c>
      <c r="O285" s="109">
        <f>O286+O288+O290</f>
        <v>0</v>
      </c>
      <c r="P285" s="109">
        <f t="shared" si="19"/>
        <v>46172.700000000004</v>
      </c>
    </row>
    <row r="286" spans="1:16" ht="21" x14ac:dyDescent="0.4">
      <c r="A286" s="10"/>
      <c r="B286" s="5"/>
      <c r="C286" s="48" t="s">
        <v>164</v>
      </c>
      <c r="D286" s="77" t="s">
        <v>372</v>
      </c>
      <c r="E286" s="77"/>
      <c r="F286" s="50"/>
      <c r="G286" s="134">
        <f>G287</f>
        <v>157.5</v>
      </c>
      <c r="H286" s="134">
        <f>H287</f>
        <v>0</v>
      </c>
      <c r="I286" s="134">
        <f t="shared" si="18"/>
        <v>157.5</v>
      </c>
      <c r="J286" s="134">
        <f>J287</f>
        <v>0</v>
      </c>
      <c r="K286" s="134">
        <f t="shared" si="18"/>
        <v>157.5</v>
      </c>
      <c r="L286" s="109">
        <f>L287</f>
        <v>157.5</v>
      </c>
      <c r="M286" s="109">
        <f>M287</f>
        <v>0</v>
      </c>
      <c r="N286" s="109">
        <f t="shared" si="19"/>
        <v>157.5</v>
      </c>
      <c r="O286" s="109">
        <f>O287</f>
        <v>0</v>
      </c>
      <c r="P286" s="109">
        <f t="shared" si="19"/>
        <v>157.5</v>
      </c>
    </row>
    <row r="287" spans="1:16" ht="42" x14ac:dyDescent="0.4">
      <c r="A287" s="10"/>
      <c r="B287" s="5"/>
      <c r="C287" s="48" t="s">
        <v>9</v>
      </c>
      <c r="D287" s="77" t="s">
        <v>372</v>
      </c>
      <c r="E287" s="77">
        <v>200</v>
      </c>
      <c r="F287" s="50"/>
      <c r="G287" s="134">
        <v>157.5</v>
      </c>
      <c r="H287" s="134"/>
      <c r="I287" s="134">
        <f t="shared" si="18"/>
        <v>157.5</v>
      </c>
      <c r="J287" s="134"/>
      <c r="K287" s="134">
        <f t="shared" si="18"/>
        <v>157.5</v>
      </c>
      <c r="L287" s="109">
        <v>157.5</v>
      </c>
      <c r="M287" s="109"/>
      <c r="N287" s="109">
        <f t="shared" si="19"/>
        <v>157.5</v>
      </c>
      <c r="O287" s="109"/>
      <c r="P287" s="109">
        <f t="shared" si="19"/>
        <v>157.5</v>
      </c>
    </row>
    <row r="288" spans="1:16" s="59" customFormat="1" ht="95.25" customHeight="1" x14ac:dyDescent="0.4">
      <c r="A288" s="60"/>
      <c r="B288" s="5"/>
      <c r="C288" s="14" t="s">
        <v>211</v>
      </c>
      <c r="D288" s="89" t="s">
        <v>374</v>
      </c>
      <c r="E288" s="89"/>
      <c r="F288" s="50"/>
      <c r="G288" s="134">
        <f>G289</f>
        <v>9015.7000000000007</v>
      </c>
      <c r="H288" s="134">
        <f>H289</f>
        <v>-2886.2</v>
      </c>
      <c r="I288" s="134">
        <f t="shared" si="18"/>
        <v>6129.5000000000009</v>
      </c>
      <c r="J288" s="134">
        <f>J289</f>
        <v>0</v>
      </c>
      <c r="K288" s="134">
        <f t="shared" si="18"/>
        <v>6129.5000000000009</v>
      </c>
      <c r="L288" s="109">
        <f>L289</f>
        <v>9015.7000000000007</v>
      </c>
      <c r="M288" s="109">
        <f>M289</f>
        <v>-2886.2</v>
      </c>
      <c r="N288" s="109">
        <f t="shared" si="19"/>
        <v>6129.5000000000009</v>
      </c>
      <c r="O288" s="109">
        <f>O289</f>
        <v>0</v>
      </c>
      <c r="P288" s="109">
        <f t="shared" si="19"/>
        <v>6129.5000000000009</v>
      </c>
    </row>
    <row r="289" spans="1:16" s="59" customFormat="1" ht="42" x14ac:dyDescent="0.4">
      <c r="A289" s="60"/>
      <c r="B289" s="5"/>
      <c r="C289" s="90" t="s">
        <v>29</v>
      </c>
      <c r="D289" s="89" t="s">
        <v>374</v>
      </c>
      <c r="E289" s="89" t="s">
        <v>159</v>
      </c>
      <c r="F289" s="50"/>
      <c r="G289" s="134">
        <v>9015.7000000000007</v>
      </c>
      <c r="H289" s="134">
        <v>-2886.2</v>
      </c>
      <c r="I289" s="134">
        <f t="shared" si="18"/>
        <v>6129.5000000000009</v>
      </c>
      <c r="J289" s="134"/>
      <c r="K289" s="134">
        <f t="shared" si="18"/>
        <v>6129.5000000000009</v>
      </c>
      <c r="L289" s="109">
        <v>9015.7000000000007</v>
      </c>
      <c r="M289" s="109">
        <v>-2886.2</v>
      </c>
      <c r="N289" s="109">
        <f t="shared" si="19"/>
        <v>6129.5000000000009</v>
      </c>
      <c r="O289" s="109"/>
      <c r="P289" s="109">
        <f t="shared" si="19"/>
        <v>6129.5000000000009</v>
      </c>
    </row>
    <row r="290" spans="1:16" s="59" customFormat="1" ht="100.2" customHeight="1" x14ac:dyDescent="0.4">
      <c r="A290" s="60"/>
      <c r="B290" s="5"/>
      <c r="C290" s="90" t="s">
        <v>211</v>
      </c>
      <c r="D290" s="114" t="s">
        <v>373</v>
      </c>
      <c r="E290" s="98"/>
      <c r="F290" s="50"/>
      <c r="G290" s="134">
        <f>G291</f>
        <v>39114.400000000001</v>
      </c>
      <c r="H290" s="134">
        <f>H291</f>
        <v>771.3</v>
      </c>
      <c r="I290" s="134">
        <f t="shared" si="18"/>
        <v>39885.700000000004</v>
      </c>
      <c r="J290" s="134">
        <f>J291</f>
        <v>0</v>
      </c>
      <c r="K290" s="134">
        <f t="shared" si="18"/>
        <v>39885.700000000004</v>
      </c>
      <c r="L290" s="109">
        <f>L291</f>
        <v>39114.400000000001</v>
      </c>
      <c r="M290" s="109">
        <f>M291</f>
        <v>771.3</v>
      </c>
      <c r="N290" s="109">
        <f t="shared" si="19"/>
        <v>39885.700000000004</v>
      </c>
      <c r="O290" s="109">
        <f>O291</f>
        <v>0</v>
      </c>
      <c r="P290" s="109">
        <f t="shared" si="19"/>
        <v>39885.700000000004</v>
      </c>
    </row>
    <row r="291" spans="1:16" s="59" customFormat="1" ht="42" x14ac:dyDescent="0.4">
      <c r="A291" s="60"/>
      <c r="B291" s="5"/>
      <c r="C291" s="90" t="s">
        <v>29</v>
      </c>
      <c r="D291" s="114" t="s">
        <v>373</v>
      </c>
      <c r="E291" s="98" t="s">
        <v>159</v>
      </c>
      <c r="F291" s="50"/>
      <c r="G291" s="134">
        <v>39114.400000000001</v>
      </c>
      <c r="H291" s="134">
        <v>771.3</v>
      </c>
      <c r="I291" s="134">
        <f t="shared" si="18"/>
        <v>39885.700000000004</v>
      </c>
      <c r="J291" s="134"/>
      <c r="K291" s="134">
        <f t="shared" si="18"/>
        <v>39885.700000000004</v>
      </c>
      <c r="L291" s="109">
        <v>39114.400000000001</v>
      </c>
      <c r="M291" s="109">
        <v>771.3</v>
      </c>
      <c r="N291" s="109">
        <f t="shared" si="19"/>
        <v>39885.700000000004</v>
      </c>
      <c r="O291" s="109"/>
      <c r="P291" s="109">
        <f t="shared" si="19"/>
        <v>39885.700000000004</v>
      </c>
    </row>
    <row r="292" spans="1:16" ht="42" x14ac:dyDescent="0.4">
      <c r="A292" s="10"/>
      <c r="B292" s="5"/>
      <c r="C292" s="28" t="s">
        <v>375</v>
      </c>
      <c r="D292" s="77" t="s">
        <v>376</v>
      </c>
      <c r="E292" s="77"/>
      <c r="F292" s="50"/>
      <c r="G292" s="134">
        <f>G293+G295+G298+G300</f>
        <v>64158.1</v>
      </c>
      <c r="H292" s="134">
        <f>H293+H295+H298+H300</f>
        <v>0</v>
      </c>
      <c r="I292" s="134">
        <f t="shared" si="18"/>
        <v>64158.1</v>
      </c>
      <c r="J292" s="134">
        <f>J293+J295+J298+J300</f>
        <v>0</v>
      </c>
      <c r="K292" s="134">
        <f t="shared" si="18"/>
        <v>64158.1</v>
      </c>
      <c r="L292" s="109">
        <f>L293+L295+L298+L300</f>
        <v>65536.2</v>
      </c>
      <c r="M292" s="109">
        <f>M293+M295+M298+M300</f>
        <v>0</v>
      </c>
      <c r="N292" s="109">
        <f t="shared" si="19"/>
        <v>65536.2</v>
      </c>
      <c r="O292" s="109">
        <f>O293+O295+O298+O300</f>
        <v>0</v>
      </c>
      <c r="P292" s="109">
        <f t="shared" si="19"/>
        <v>65536.2</v>
      </c>
    </row>
    <row r="293" spans="1:16" ht="21" x14ac:dyDescent="0.4">
      <c r="A293" s="10"/>
      <c r="B293" s="5"/>
      <c r="C293" s="28" t="s">
        <v>27</v>
      </c>
      <c r="D293" s="77" t="s">
        <v>377</v>
      </c>
      <c r="E293" s="77"/>
      <c r="F293" s="50"/>
      <c r="G293" s="134">
        <f>G294</f>
        <v>235</v>
      </c>
      <c r="H293" s="134">
        <f>H294</f>
        <v>0</v>
      </c>
      <c r="I293" s="134">
        <f t="shared" si="18"/>
        <v>235</v>
      </c>
      <c r="J293" s="134">
        <f>J294</f>
        <v>0</v>
      </c>
      <c r="K293" s="134">
        <f t="shared" si="18"/>
        <v>235</v>
      </c>
      <c r="L293" s="134">
        <f>L294</f>
        <v>235</v>
      </c>
      <c r="M293" s="134">
        <f>M294</f>
        <v>0</v>
      </c>
      <c r="N293" s="109">
        <f t="shared" si="19"/>
        <v>235</v>
      </c>
      <c r="O293" s="134">
        <f>O294</f>
        <v>0</v>
      </c>
      <c r="P293" s="109">
        <f t="shared" si="19"/>
        <v>235</v>
      </c>
    </row>
    <row r="294" spans="1:16" ht="51" customHeight="1" x14ac:dyDescent="0.4">
      <c r="A294" s="10"/>
      <c r="B294" s="5"/>
      <c r="C294" s="28" t="s">
        <v>9</v>
      </c>
      <c r="D294" s="77" t="s">
        <v>377</v>
      </c>
      <c r="E294" s="77">
        <v>200</v>
      </c>
      <c r="F294" s="50">
        <v>7</v>
      </c>
      <c r="G294" s="134">
        <v>235</v>
      </c>
      <c r="H294" s="134"/>
      <c r="I294" s="134">
        <f t="shared" si="18"/>
        <v>235</v>
      </c>
      <c r="J294" s="134"/>
      <c r="K294" s="134">
        <f t="shared" si="18"/>
        <v>235</v>
      </c>
      <c r="L294" s="109">
        <v>235</v>
      </c>
      <c r="M294" s="109"/>
      <c r="N294" s="109">
        <f t="shared" si="19"/>
        <v>235</v>
      </c>
      <c r="O294" s="109"/>
      <c r="P294" s="109">
        <f t="shared" si="19"/>
        <v>235</v>
      </c>
    </row>
    <row r="295" spans="1:16" s="59" customFormat="1" ht="144" customHeight="1" x14ac:dyDescent="0.4">
      <c r="A295" s="60"/>
      <c r="B295" s="5"/>
      <c r="C295" s="49" t="s">
        <v>428</v>
      </c>
      <c r="D295" s="77" t="s">
        <v>378</v>
      </c>
      <c r="E295" s="77"/>
      <c r="F295" s="50"/>
      <c r="G295" s="134">
        <f>G296+G297</f>
        <v>34443</v>
      </c>
      <c r="H295" s="134">
        <f>H296+H297</f>
        <v>0</v>
      </c>
      <c r="I295" s="134">
        <f t="shared" si="18"/>
        <v>34443</v>
      </c>
      <c r="J295" s="134">
        <f>J296+J297</f>
        <v>0</v>
      </c>
      <c r="K295" s="134">
        <f t="shared" si="18"/>
        <v>34443</v>
      </c>
      <c r="L295" s="109">
        <f>L296+L297</f>
        <v>35821.1</v>
      </c>
      <c r="M295" s="109">
        <f>M296+M297</f>
        <v>0</v>
      </c>
      <c r="N295" s="109">
        <f t="shared" si="19"/>
        <v>35821.1</v>
      </c>
      <c r="O295" s="109">
        <f>O296+O297</f>
        <v>0</v>
      </c>
      <c r="P295" s="109">
        <f t="shared" si="19"/>
        <v>35821.1</v>
      </c>
    </row>
    <row r="296" spans="1:16" s="59" customFormat="1" ht="42.75" customHeight="1" x14ac:dyDescent="0.4">
      <c r="A296" s="60"/>
      <c r="B296" s="5"/>
      <c r="C296" s="49" t="s">
        <v>10</v>
      </c>
      <c r="D296" s="77" t="s">
        <v>378</v>
      </c>
      <c r="E296" s="77">
        <v>200</v>
      </c>
      <c r="F296" s="50"/>
      <c r="G296" s="134">
        <v>171</v>
      </c>
      <c r="H296" s="134"/>
      <c r="I296" s="134">
        <f t="shared" si="18"/>
        <v>171</v>
      </c>
      <c r="J296" s="134"/>
      <c r="K296" s="134">
        <f t="shared" si="18"/>
        <v>171</v>
      </c>
      <c r="L296" s="109">
        <v>178.2</v>
      </c>
      <c r="M296" s="109"/>
      <c r="N296" s="109">
        <f t="shared" si="19"/>
        <v>178.2</v>
      </c>
      <c r="O296" s="109"/>
      <c r="P296" s="109">
        <f t="shared" si="19"/>
        <v>178.2</v>
      </c>
    </row>
    <row r="297" spans="1:16" s="59" customFormat="1" ht="42.75" customHeight="1" x14ac:dyDescent="0.4">
      <c r="A297" s="60"/>
      <c r="B297" s="5"/>
      <c r="C297" s="49" t="s">
        <v>9</v>
      </c>
      <c r="D297" s="77" t="s">
        <v>378</v>
      </c>
      <c r="E297" s="77">
        <v>300</v>
      </c>
      <c r="F297" s="50"/>
      <c r="G297" s="134">
        <v>34272</v>
      </c>
      <c r="H297" s="134"/>
      <c r="I297" s="134">
        <f t="shared" si="18"/>
        <v>34272</v>
      </c>
      <c r="J297" s="134"/>
      <c r="K297" s="134">
        <f t="shared" si="18"/>
        <v>34272</v>
      </c>
      <c r="L297" s="109">
        <v>35642.9</v>
      </c>
      <c r="M297" s="109"/>
      <c r="N297" s="109">
        <f t="shared" si="19"/>
        <v>35642.9</v>
      </c>
      <c r="O297" s="109"/>
      <c r="P297" s="109">
        <f t="shared" si="19"/>
        <v>35642.9</v>
      </c>
    </row>
    <row r="298" spans="1:16" s="59" customFormat="1" ht="153.6" customHeight="1" x14ac:dyDescent="0.4">
      <c r="A298" s="60"/>
      <c r="B298" s="5"/>
      <c r="C298" s="49" t="s">
        <v>210</v>
      </c>
      <c r="D298" s="77" t="s">
        <v>379</v>
      </c>
      <c r="E298" s="77"/>
      <c r="F298" s="50"/>
      <c r="G298" s="134">
        <f>G299</f>
        <v>105.6</v>
      </c>
      <c r="H298" s="134">
        <f>H299</f>
        <v>0</v>
      </c>
      <c r="I298" s="134">
        <f t="shared" si="18"/>
        <v>105.6</v>
      </c>
      <c r="J298" s="134">
        <f>J299</f>
        <v>0</v>
      </c>
      <c r="K298" s="134">
        <f t="shared" si="18"/>
        <v>105.6</v>
      </c>
      <c r="L298" s="109">
        <f>L299</f>
        <v>105.6</v>
      </c>
      <c r="M298" s="109">
        <f>M299</f>
        <v>0</v>
      </c>
      <c r="N298" s="109">
        <f t="shared" si="19"/>
        <v>105.6</v>
      </c>
      <c r="O298" s="109">
        <f>O299</f>
        <v>0</v>
      </c>
      <c r="P298" s="109">
        <f t="shared" si="19"/>
        <v>105.6</v>
      </c>
    </row>
    <row r="299" spans="1:16" s="59" customFormat="1" ht="60" customHeight="1" x14ac:dyDescent="0.4">
      <c r="A299" s="60"/>
      <c r="B299" s="5"/>
      <c r="C299" s="49" t="s">
        <v>9</v>
      </c>
      <c r="D299" s="77" t="s">
        <v>379</v>
      </c>
      <c r="E299" s="77">
        <v>200</v>
      </c>
      <c r="F299" s="50"/>
      <c r="G299" s="134">
        <v>105.6</v>
      </c>
      <c r="H299" s="134"/>
      <c r="I299" s="134">
        <f t="shared" si="18"/>
        <v>105.6</v>
      </c>
      <c r="J299" s="134"/>
      <c r="K299" s="134">
        <f t="shared" si="18"/>
        <v>105.6</v>
      </c>
      <c r="L299" s="109">
        <v>105.6</v>
      </c>
      <c r="M299" s="109"/>
      <c r="N299" s="109">
        <f t="shared" si="19"/>
        <v>105.6</v>
      </c>
      <c r="O299" s="109"/>
      <c r="P299" s="109">
        <f t="shared" si="19"/>
        <v>105.6</v>
      </c>
    </row>
    <row r="300" spans="1:16" s="59" customFormat="1" ht="91.2" customHeight="1" x14ac:dyDescent="0.4">
      <c r="A300" s="60"/>
      <c r="B300" s="5"/>
      <c r="C300" s="49" t="s">
        <v>53</v>
      </c>
      <c r="D300" s="77" t="s">
        <v>380</v>
      </c>
      <c r="E300" s="77"/>
      <c r="F300" s="50"/>
      <c r="G300" s="134">
        <f>G301+G302</f>
        <v>29374.5</v>
      </c>
      <c r="H300" s="134">
        <f>H301+H302</f>
        <v>0</v>
      </c>
      <c r="I300" s="134">
        <f t="shared" si="18"/>
        <v>29374.5</v>
      </c>
      <c r="J300" s="134">
        <f>J301+J302</f>
        <v>0</v>
      </c>
      <c r="K300" s="134">
        <f t="shared" si="18"/>
        <v>29374.5</v>
      </c>
      <c r="L300" s="109">
        <f>L301+L302</f>
        <v>29374.5</v>
      </c>
      <c r="M300" s="109">
        <f>M301+M302</f>
        <v>0</v>
      </c>
      <c r="N300" s="109">
        <f t="shared" si="19"/>
        <v>29374.5</v>
      </c>
      <c r="O300" s="109">
        <f>O301+O302</f>
        <v>0</v>
      </c>
      <c r="P300" s="109">
        <f t="shared" si="19"/>
        <v>29374.5</v>
      </c>
    </row>
    <row r="301" spans="1:16" s="59" customFormat="1" ht="42.75" customHeight="1" x14ac:dyDescent="0.4">
      <c r="A301" s="60"/>
      <c r="B301" s="5"/>
      <c r="C301" s="49" t="s">
        <v>9</v>
      </c>
      <c r="D301" s="77" t="s">
        <v>380</v>
      </c>
      <c r="E301" s="77">
        <v>200</v>
      </c>
      <c r="F301" s="50"/>
      <c r="G301" s="134">
        <v>146.1</v>
      </c>
      <c r="H301" s="134"/>
      <c r="I301" s="134">
        <f t="shared" si="18"/>
        <v>146.1</v>
      </c>
      <c r="J301" s="134"/>
      <c r="K301" s="134">
        <f t="shared" si="18"/>
        <v>146.1</v>
      </c>
      <c r="L301" s="109">
        <v>146.1</v>
      </c>
      <c r="M301" s="109"/>
      <c r="N301" s="109">
        <f t="shared" si="19"/>
        <v>146.1</v>
      </c>
      <c r="O301" s="109"/>
      <c r="P301" s="109">
        <f t="shared" si="19"/>
        <v>146.1</v>
      </c>
    </row>
    <row r="302" spans="1:16" s="59" customFormat="1" ht="42.75" customHeight="1" x14ac:dyDescent="0.4">
      <c r="A302" s="60"/>
      <c r="B302" s="5"/>
      <c r="C302" s="49" t="s">
        <v>10</v>
      </c>
      <c r="D302" s="77" t="s">
        <v>380</v>
      </c>
      <c r="E302" s="77">
        <v>300</v>
      </c>
      <c r="F302" s="50"/>
      <c r="G302" s="134">
        <v>29228.400000000001</v>
      </c>
      <c r="H302" s="134"/>
      <c r="I302" s="134">
        <f t="shared" si="18"/>
        <v>29228.400000000001</v>
      </c>
      <c r="J302" s="134"/>
      <c r="K302" s="134">
        <f t="shared" si="18"/>
        <v>29228.400000000001</v>
      </c>
      <c r="L302" s="109">
        <v>29228.400000000001</v>
      </c>
      <c r="M302" s="109"/>
      <c r="N302" s="109">
        <f t="shared" si="19"/>
        <v>29228.400000000001</v>
      </c>
      <c r="O302" s="109"/>
      <c r="P302" s="109">
        <f t="shared" si="19"/>
        <v>29228.400000000001</v>
      </c>
    </row>
    <row r="303" spans="1:16" ht="81.599999999999994" customHeight="1" x14ac:dyDescent="0.4">
      <c r="A303" s="10"/>
      <c r="B303" s="11">
        <v>15</v>
      </c>
      <c r="C303" s="7" t="s">
        <v>151</v>
      </c>
      <c r="D303" s="51" t="s">
        <v>54</v>
      </c>
      <c r="E303" s="51"/>
      <c r="F303" s="13"/>
      <c r="G303" s="135">
        <f>G304</f>
        <v>1849.1</v>
      </c>
      <c r="H303" s="135">
        <f>H304</f>
        <v>0</v>
      </c>
      <c r="I303" s="135">
        <f t="shared" si="18"/>
        <v>1849.1</v>
      </c>
      <c r="J303" s="135">
        <f>J304</f>
        <v>0</v>
      </c>
      <c r="K303" s="135">
        <f t="shared" si="18"/>
        <v>1849.1</v>
      </c>
      <c r="L303" s="108">
        <f>L304</f>
        <v>1849.1</v>
      </c>
      <c r="M303" s="108">
        <f>M304</f>
        <v>0</v>
      </c>
      <c r="N303" s="108">
        <f t="shared" si="19"/>
        <v>1849.1</v>
      </c>
      <c r="O303" s="108">
        <f>O304</f>
        <v>0</v>
      </c>
      <c r="P303" s="108">
        <f t="shared" si="19"/>
        <v>1849.1</v>
      </c>
    </row>
    <row r="304" spans="1:16" s="59" customFormat="1" ht="45.75" customHeight="1" x14ac:dyDescent="0.4">
      <c r="A304" s="60"/>
      <c r="B304" s="11"/>
      <c r="C304" s="49" t="s">
        <v>217</v>
      </c>
      <c r="D304" s="120" t="s">
        <v>381</v>
      </c>
      <c r="E304" s="51"/>
      <c r="F304" s="13"/>
      <c r="G304" s="134">
        <f>G305+G308+G311</f>
        <v>1849.1</v>
      </c>
      <c r="H304" s="134">
        <f>H305+H308+H311</f>
        <v>0</v>
      </c>
      <c r="I304" s="134">
        <f t="shared" si="18"/>
        <v>1849.1</v>
      </c>
      <c r="J304" s="134">
        <f>J305+J308+J311</f>
        <v>0</v>
      </c>
      <c r="K304" s="134">
        <f t="shared" si="18"/>
        <v>1849.1</v>
      </c>
      <c r="L304" s="109">
        <f>L305+L308+L311</f>
        <v>1849.1</v>
      </c>
      <c r="M304" s="109">
        <f>M305+M308+M311</f>
        <v>0</v>
      </c>
      <c r="N304" s="109">
        <f t="shared" si="19"/>
        <v>1849.1</v>
      </c>
      <c r="O304" s="109">
        <f>O305+O308+O311</f>
        <v>0</v>
      </c>
      <c r="P304" s="109">
        <f t="shared" si="19"/>
        <v>1849.1</v>
      </c>
    </row>
    <row r="305" spans="1:16" ht="69" customHeight="1" x14ac:dyDescent="0.4">
      <c r="A305" s="10"/>
      <c r="B305" s="5"/>
      <c r="C305" s="28" t="s">
        <v>382</v>
      </c>
      <c r="D305" s="77" t="s">
        <v>384</v>
      </c>
      <c r="E305" s="77"/>
      <c r="F305" s="50"/>
      <c r="G305" s="134">
        <f t="shared" ref="G305:O312" si="25">G306</f>
        <v>1155.0999999999999</v>
      </c>
      <c r="H305" s="134">
        <f t="shared" si="25"/>
        <v>0</v>
      </c>
      <c r="I305" s="134">
        <f t="shared" ref="I305:K368" si="26">G305+H305</f>
        <v>1155.0999999999999</v>
      </c>
      <c r="J305" s="134">
        <f t="shared" si="25"/>
        <v>0</v>
      </c>
      <c r="K305" s="134">
        <f t="shared" si="26"/>
        <v>1155.0999999999999</v>
      </c>
      <c r="L305" s="109">
        <f t="shared" si="25"/>
        <v>1155.0999999999999</v>
      </c>
      <c r="M305" s="109">
        <f t="shared" si="25"/>
        <v>0</v>
      </c>
      <c r="N305" s="109">
        <f t="shared" si="19"/>
        <v>1155.0999999999999</v>
      </c>
      <c r="O305" s="109">
        <f t="shared" si="25"/>
        <v>0</v>
      </c>
      <c r="P305" s="109">
        <f t="shared" si="19"/>
        <v>1155.0999999999999</v>
      </c>
    </row>
    <row r="306" spans="1:16" ht="46.5" customHeight="1" x14ac:dyDescent="0.4">
      <c r="A306" s="10"/>
      <c r="B306" s="5"/>
      <c r="C306" s="28" t="s">
        <v>55</v>
      </c>
      <c r="D306" s="77" t="s">
        <v>385</v>
      </c>
      <c r="E306" s="77"/>
      <c r="F306" s="50"/>
      <c r="G306" s="134">
        <f t="shared" si="25"/>
        <v>1155.0999999999999</v>
      </c>
      <c r="H306" s="134">
        <f t="shared" si="25"/>
        <v>0</v>
      </c>
      <c r="I306" s="134">
        <f t="shared" si="26"/>
        <v>1155.0999999999999</v>
      </c>
      <c r="J306" s="134">
        <f t="shared" si="25"/>
        <v>0</v>
      </c>
      <c r="K306" s="134">
        <f t="shared" si="26"/>
        <v>1155.0999999999999</v>
      </c>
      <c r="L306" s="109">
        <f t="shared" si="25"/>
        <v>1155.0999999999999</v>
      </c>
      <c r="M306" s="109">
        <f t="shared" si="25"/>
        <v>0</v>
      </c>
      <c r="N306" s="109">
        <f t="shared" si="19"/>
        <v>1155.0999999999999</v>
      </c>
      <c r="O306" s="109">
        <f t="shared" si="25"/>
        <v>0</v>
      </c>
      <c r="P306" s="109">
        <f t="shared" si="19"/>
        <v>1155.0999999999999</v>
      </c>
    </row>
    <row r="307" spans="1:16" ht="42" x14ac:dyDescent="0.4">
      <c r="A307" s="10"/>
      <c r="B307" s="5"/>
      <c r="C307" s="28" t="s">
        <v>9</v>
      </c>
      <c r="D307" s="77" t="s">
        <v>385</v>
      </c>
      <c r="E307" s="77">
        <v>200</v>
      </c>
      <c r="F307" s="50">
        <v>4</v>
      </c>
      <c r="G307" s="134">
        <v>1155.0999999999999</v>
      </c>
      <c r="H307" s="134"/>
      <c r="I307" s="134">
        <f t="shared" si="26"/>
        <v>1155.0999999999999</v>
      </c>
      <c r="J307" s="134"/>
      <c r="K307" s="134">
        <f t="shared" si="26"/>
        <v>1155.0999999999999</v>
      </c>
      <c r="L307" s="109">
        <v>1155.0999999999999</v>
      </c>
      <c r="M307" s="109"/>
      <c r="N307" s="109">
        <f t="shared" si="19"/>
        <v>1155.0999999999999</v>
      </c>
      <c r="O307" s="109"/>
      <c r="P307" s="109">
        <f t="shared" si="19"/>
        <v>1155.0999999999999</v>
      </c>
    </row>
    <row r="308" spans="1:16" s="59" customFormat="1" ht="38.4" x14ac:dyDescent="0.4">
      <c r="A308" s="60"/>
      <c r="B308" s="5"/>
      <c r="C308" s="44" t="s">
        <v>392</v>
      </c>
      <c r="D308" s="87" t="s">
        <v>386</v>
      </c>
      <c r="E308" s="87"/>
      <c r="F308" s="50"/>
      <c r="G308" s="134">
        <f t="shared" si="25"/>
        <v>274</v>
      </c>
      <c r="H308" s="134">
        <f t="shared" si="25"/>
        <v>0</v>
      </c>
      <c r="I308" s="134">
        <f t="shared" si="26"/>
        <v>274</v>
      </c>
      <c r="J308" s="134">
        <f t="shared" si="25"/>
        <v>0</v>
      </c>
      <c r="K308" s="134">
        <f t="shared" si="26"/>
        <v>274</v>
      </c>
      <c r="L308" s="109">
        <f t="shared" si="25"/>
        <v>274</v>
      </c>
      <c r="M308" s="109">
        <f t="shared" si="25"/>
        <v>0</v>
      </c>
      <c r="N308" s="109">
        <f t="shared" ref="N308:P371" si="27">L308+M308</f>
        <v>274</v>
      </c>
      <c r="O308" s="109">
        <f t="shared" si="25"/>
        <v>0</v>
      </c>
      <c r="P308" s="109">
        <f t="shared" si="27"/>
        <v>274</v>
      </c>
    </row>
    <row r="309" spans="1:16" s="59" customFormat="1" ht="30.6" customHeight="1" x14ac:dyDescent="0.4">
      <c r="A309" s="60"/>
      <c r="B309" s="5"/>
      <c r="C309" s="44" t="s">
        <v>55</v>
      </c>
      <c r="D309" s="87" t="s">
        <v>387</v>
      </c>
      <c r="E309" s="87"/>
      <c r="F309" s="50"/>
      <c r="G309" s="134">
        <f t="shared" si="25"/>
        <v>274</v>
      </c>
      <c r="H309" s="134">
        <f t="shared" si="25"/>
        <v>0</v>
      </c>
      <c r="I309" s="134">
        <f t="shared" si="26"/>
        <v>274</v>
      </c>
      <c r="J309" s="134">
        <f t="shared" si="25"/>
        <v>0</v>
      </c>
      <c r="K309" s="134">
        <f t="shared" si="26"/>
        <v>274</v>
      </c>
      <c r="L309" s="109">
        <f t="shared" si="25"/>
        <v>274</v>
      </c>
      <c r="M309" s="109">
        <f t="shared" si="25"/>
        <v>0</v>
      </c>
      <c r="N309" s="109">
        <f t="shared" si="27"/>
        <v>274</v>
      </c>
      <c r="O309" s="109">
        <f t="shared" si="25"/>
        <v>0</v>
      </c>
      <c r="P309" s="109">
        <f t="shared" si="27"/>
        <v>274</v>
      </c>
    </row>
    <row r="310" spans="1:16" s="59" customFormat="1" ht="38.4" x14ac:dyDescent="0.4">
      <c r="A310" s="60"/>
      <c r="B310" s="5"/>
      <c r="C310" s="56" t="s">
        <v>9</v>
      </c>
      <c r="D310" s="87" t="s">
        <v>387</v>
      </c>
      <c r="E310" s="87" t="s">
        <v>154</v>
      </c>
      <c r="F310" s="50"/>
      <c r="G310" s="134">
        <v>274</v>
      </c>
      <c r="H310" s="134"/>
      <c r="I310" s="134">
        <f t="shared" si="26"/>
        <v>274</v>
      </c>
      <c r="J310" s="134"/>
      <c r="K310" s="134">
        <f t="shared" si="26"/>
        <v>274</v>
      </c>
      <c r="L310" s="109">
        <v>274</v>
      </c>
      <c r="M310" s="109"/>
      <c r="N310" s="109">
        <f t="shared" si="27"/>
        <v>274</v>
      </c>
      <c r="O310" s="109"/>
      <c r="P310" s="109">
        <f t="shared" si="27"/>
        <v>274</v>
      </c>
    </row>
    <row r="311" spans="1:16" s="59" customFormat="1" ht="48" customHeight="1" x14ac:dyDescent="0.4">
      <c r="A311" s="60"/>
      <c r="B311" s="5"/>
      <c r="C311" s="56" t="s">
        <v>383</v>
      </c>
      <c r="D311" s="87" t="s">
        <v>388</v>
      </c>
      <c r="E311" s="87"/>
      <c r="F311" s="50"/>
      <c r="G311" s="134">
        <f t="shared" si="25"/>
        <v>420</v>
      </c>
      <c r="H311" s="134">
        <f t="shared" si="25"/>
        <v>0</v>
      </c>
      <c r="I311" s="134">
        <f t="shared" si="26"/>
        <v>420</v>
      </c>
      <c r="J311" s="134">
        <f t="shared" si="25"/>
        <v>0</v>
      </c>
      <c r="K311" s="134">
        <f t="shared" si="26"/>
        <v>420</v>
      </c>
      <c r="L311" s="109">
        <f t="shared" si="25"/>
        <v>420</v>
      </c>
      <c r="M311" s="109">
        <f t="shared" si="25"/>
        <v>0</v>
      </c>
      <c r="N311" s="109">
        <f t="shared" si="27"/>
        <v>420</v>
      </c>
      <c r="O311" s="109">
        <f t="shared" si="25"/>
        <v>0</v>
      </c>
      <c r="P311" s="109">
        <f t="shared" si="27"/>
        <v>420</v>
      </c>
    </row>
    <row r="312" spans="1:16" s="59" customFormat="1" ht="34.950000000000003" customHeight="1" x14ac:dyDescent="0.4">
      <c r="A312" s="60"/>
      <c r="B312" s="5"/>
      <c r="C312" s="44" t="s">
        <v>55</v>
      </c>
      <c r="D312" s="87" t="s">
        <v>389</v>
      </c>
      <c r="E312" s="87"/>
      <c r="F312" s="50"/>
      <c r="G312" s="134">
        <f t="shared" si="25"/>
        <v>420</v>
      </c>
      <c r="H312" s="134">
        <f t="shared" si="25"/>
        <v>0</v>
      </c>
      <c r="I312" s="134">
        <f t="shared" si="26"/>
        <v>420</v>
      </c>
      <c r="J312" s="134">
        <f t="shared" si="25"/>
        <v>0</v>
      </c>
      <c r="K312" s="134">
        <f t="shared" si="26"/>
        <v>420</v>
      </c>
      <c r="L312" s="109">
        <f t="shared" si="25"/>
        <v>420</v>
      </c>
      <c r="M312" s="109">
        <f t="shared" si="25"/>
        <v>0</v>
      </c>
      <c r="N312" s="109">
        <f t="shared" si="27"/>
        <v>420</v>
      </c>
      <c r="O312" s="109">
        <f t="shared" si="25"/>
        <v>0</v>
      </c>
      <c r="P312" s="109">
        <f t="shared" si="27"/>
        <v>420</v>
      </c>
    </row>
    <row r="313" spans="1:16" s="59" customFormat="1" ht="38.4" x14ac:dyDescent="0.4">
      <c r="A313" s="60"/>
      <c r="B313" s="5"/>
      <c r="C313" s="56" t="s">
        <v>9</v>
      </c>
      <c r="D313" s="87" t="s">
        <v>389</v>
      </c>
      <c r="E313" s="87" t="s">
        <v>154</v>
      </c>
      <c r="F313" s="50"/>
      <c r="G313" s="134">
        <v>420</v>
      </c>
      <c r="H313" s="134"/>
      <c r="I313" s="134">
        <f t="shared" si="26"/>
        <v>420</v>
      </c>
      <c r="J313" s="134"/>
      <c r="K313" s="134">
        <f t="shared" si="26"/>
        <v>420</v>
      </c>
      <c r="L313" s="109">
        <v>420</v>
      </c>
      <c r="M313" s="109"/>
      <c r="N313" s="109">
        <f t="shared" si="27"/>
        <v>420</v>
      </c>
      <c r="O313" s="109"/>
      <c r="P313" s="109">
        <f t="shared" si="27"/>
        <v>420</v>
      </c>
    </row>
    <row r="314" spans="1:16" ht="92.4" customHeight="1" x14ac:dyDescent="0.4">
      <c r="A314" s="10"/>
      <c r="B314" s="11">
        <v>16</v>
      </c>
      <c r="C314" s="7" t="s">
        <v>126</v>
      </c>
      <c r="D314" s="51" t="s">
        <v>56</v>
      </c>
      <c r="E314" s="51"/>
      <c r="F314" s="13"/>
      <c r="G314" s="135">
        <f>G315</f>
        <v>20217.300000000003</v>
      </c>
      <c r="H314" s="135">
        <f>H315</f>
        <v>0</v>
      </c>
      <c r="I314" s="135">
        <f t="shared" si="26"/>
        <v>20217.300000000003</v>
      </c>
      <c r="J314" s="135">
        <f>J315</f>
        <v>0</v>
      </c>
      <c r="K314" s="135">
        <f t="shared" si="26"/>
        <v>20217.300000000003</v>
      </c>
      <c r="L314" s="108">
        <f>L315</f>
        <v>20217.300000000003</v>
      </c>
      <c r="M314" s="108">
        <f>M315</f>
        <v>0</v>
      </c>
      <c r="N314" s="108">
        <f t="shared" si="27"/>
        <v>20217.300000000003</v>
      </c>
      <c r="O314" s="108">
        <f>O315</f>
        <v>0</v>
      </c>
      <c r="P314" s="108">
        <f t="shared" si="27"/>
        <v>20217.300000000003</v>
      </c>
    </row>
    <row r="315" spans="1:16" s="59" customFormat="1" ht="57" customHeight="1" x14ac:dyDescent="0.4">
      <c r="A315" s="60"/>
      <c r="B315" s="11"/>
      <c r="C315" s="49" t="s">
        <v>217</v>
      </c>
      <c r="D315" s="120" t="s">
        <v>390</v>
      </c>
      <c r="E315" s="51"/>
      <c r="F315" s="13"/>
      <c r="G315" s="134">
        <f>G316+G319+G322</f>
        <v>20217.300000000003</v>
      </c>
      <c r="H315" s="134">
        <f>H316+H319+H322</f>
        <v>0</v>
      </c>
      <c r="I315" s="134">
        <f t="shared" si="26"/>
        <v>20217.300000000003</v>
      </c>
      <c r="J315" s="134">
        <f>J316+J319+J322</f>
        <v>0</v>
      </c>
      <c r="K315" s="134">
        <f t="shared" si="26"/>
        <v>20217.300000000003</v>
      </c>
      <c r="L315" s="109">
        <f>L316+L319+L322</f>
        <v>20217.300000000003</v>
      </c>
      <c r="M315" s="109">
        <f>M316+M319+M322</f>
        <v>0</v>
      </c>
      <c r="N315" s="109">
        <f t="shared" si="27"/>
        <v>20217.300000000003</v>
      </c>
      <c r="O315" s="109">
        <f>O316+O319+O322</f>
        <v>0</v>
      </c>
      <c r="P315" s="109">
        <f t="shared" si="27"/>
        <v>20217.300000000003</v>
      </c>
    </row>
    <row r="316" spans="1:16" ht="75.599999999999994" customHeight="1" x14ac:dyDescent="0.4">
      <c r="A316" s="10"/>
      <c r="B316" s="5"/>
      <c r="C316" s="28" t="s">
        <v>391</v>
      </c>
      <c r="D316" s="77" t="s">
        <v>393</v>
      </c>
      <c r="E316" s="77"/>
      <c r="F316" s="50"/>
      <c r="G316" s="134">
        <f t="shared" ref="G316:O317" si="28">G317</f>
        <v>17641</v>
      </c>
      <c r="H316" s="134">
        <f t="shared" si="28"/>
        <v>0</v>
      </c>
      <c r="I316" s="134">
        <f t="shared" si="26"/>
        <v>17641</v>
      </c>
      <c r="J316" s="134">
        <f t="shared" si="28"/>
        <v>0</v>
      </c>
      <c r="K316" s="134">
        <f t="shared" si="26"/>
        <v>17641</v>
      </c>
      <c r="L316" s="109">
        <f t="shared" si="28"/>
        <v>17641</v>
      </c>
      <c r="M316" s="109">
        <f t="shared" si="28"/>
        <v>0</v>
      </c>
      <c r="N316" s="109">
        <f t="shared" si="27"/>
        <v>17641</v>
      </c>
      <c r="O316" s="109">
        <f t="shared" si="28"/>
        <v>0</v>
      </c>
      <c r="P316" s="109">
        <f t="shared" si="27"/>
        <v>17641</v>
      </c>
    </row>
    <row r="317" spans="1:16" ht="84" customHeight="1" x14ac:dyDescent="0.4">
      <c r="A317" s="10"/>
      <c r="B317" s="5"/>
      <c r="C317" s="28" t="s">
        <v>161</v>
      </c>
      <c r="D317" s="77" t="s">
        <v>394</v>
      </c>
      <c r="E317" s="77"/>
      <c r="F317" s="50"/>
      <c r="G317" s="134">
        <f t="shared" si="28"/>
        <v>17641</v>
      </c>
      <c r="H317" s="134">
        <f t="shared" si="28"/>
        <v>0</v>
      </c>
      <c r="I317" s="134">
        <f t="shared" si="26"/>
        <v>17641</v>
      </c>
      <c r="J317" s="134">
        <f t="shared" si="28"/>
        <v>0</v>
      </c>
      <c r="K317" s="134">
        <f t="shared" si="26"/>
        <v>17641</v>
      </c>
      <c r="L317" s="109">
        <f t="shared" si="28"/>
        <v>17641</v>
      </c>
      <c r="M317" s="109">
        <f t="shared" si="28"/>
        <v>0</v>
      </c>
      <c r="N317" s="109">
        <f t="shared" si="27"/>
        <v>17641</v>
      </c>
      <c r="O317" s="109">
        <f t="shared" si="28"/>
        <v>0</v>
      </c>
      <c r="P317" s="109">
        <f t="shared" si="27"/>
        <v>17641</v>
      </c>
    </row>
    <row r="318" spans="1:16" ht="21" x14ac:dyDescent="0.4">
      <c r="A318" s="10"/>
      <c r="B318" s="5"/>
      <c r="C318" s="28" t="s">
        <v>11</v>
      </c>
      <c r="D318" s="77" t="s">
        <v>394</v>
      </c>
      <c r="E318" s="77">
        <v>800</v>
      </c>
      <c r="F318" s="50">
        <v>5</v>
      </c>
      <c r="G318" s="134">
        <v>17641</v>
      </c>
      <c r="H318" s="134"/>
      <c r="I318" s="134">
        <f t="shared" si="26"/>
        <v>17641</v>
      </c>
      <c r="J318" s="134"/>
      <c r="K318" s="134">
        <f t="shared" si="26"/>
        <v>17641</v>
      </c>
      <c r="L318" s="109">
        <v>17641</v>
      </c>
      <c r="M318" s="109"/>
      <c r="N318" s="109">
        <f t="shared" si="27"/>
        <v>17641</v>
      </c>
      <c r="O318" s="109"/>
      <c r="P318" s="109">
        <f t="shared" si="27"/>
        <v>17641</v>
      </c>
    </row>
    <row r="319" spans="1:16" ht="94.5" customHeight="1" x14ac:dyDescent="0.4">
      <c r="A319" s="10"/>
      <c r="B319" s="5"/>
      <c r="C319" s="28" t="s">
        <v>395</v>
      </c>
      <c r="D319" s="77" t="s">
        <v>396</v>
      </c>
      <c r="E319" s="77"/>
      <c r="F319" s="50"/>
      <c r="G319" s="134">
        <f t="shared" ref="G319:O320" si="29">G320</f>
        <v>2058.4</v>
      </c>
      <c r="H319" s="134">
        <f t="shared" si="29"/>
        <v>0</v>
      </c>
      <c r="I319" s="134">
        <f t="shared" si="26"/>
        <v>2058.4</v>
      </c>
      <c r="J319" s="134">
        <f t="shared" si="29"/>
        <v>0</v>
      </c>
      <c r="K319" s="134">
        <f t="shared" si="26"/>
        <v>2058.4</v>
      </c>
      <c r="L319" s="109">
        <f t="shared" si="29"/>
        <v>2058.4</v>
      </c>
      <c r="M319" s="109">
        <f t="shared" si="29"/>
        <v>0</v>
      </c>
      <c r="N319" s="109">
        <f t="shared" si="27"/>
        <v>2058.4</v>
      </c>
      <c r="O319" s="109">
        <f t="shared" si="29"/>
        <v>0</v>
      </c>
      <c r="P319" s="109">
        <f t="shared" si="27"/>
        <v>2058.4</v>
      </c>
    </row>
    <row r="320" spans="1:16" ht="163.95" customHeight="1" x14ac:dyDescent="0.4">
      <c r="A320" s="10"/>
      <c r="B320" s="5"/>
      <c r="C320" s="19" t="s">
        <v>213</v>
      </c>
      <c r="D320" s="77" t="s">
        <v>397</v>
      </c>
      <c r="E320" s="77"/>
      <c r="F320" s="50"/>
      <c r="G320" s="134">
        <f t="shared" si="29"/>
        <v>2058.4</v>
      </c>
      <c r="H320" s="134">
        <f t="shared" si="29"/>
        <v>0</v>
      </c>
      <c r="I320" s="134">
        <f t="shared" si="26"/>
        <v>2058.4</v>
      </c>
      <c r="J320" s="134">
        <f t="shared" si="29"/>
        <v>0</v>
      </c>
      <c r="K320" s="134">
        <f t="shared" si="26"/>
        <v>2058.4</v>
      </c>
      <c r="L320" s="109">
        <f t="shared" si="29"/>
        <v>2058.4</v>
      </c>
      <c r="M320" s="109">
        <f t="shared" si="29"/>
        <v>0</v>
      </c>
      <c r="N320" s="109">
        <f t="shared" si="27"/>
        <v>2058.4</v>
      </c>
      <c r="O320" s="109">
        <f t="shared" si="29"/>
        <v>0</v>
      </c>
      <c r="P320" s="109">
        <f t="shared" si="27"/>
        <v>2058.4</v>
      </c>
    </row>
    <row r="321" spans="1:16" ht="50.25" customHeight="1" x14ac:dyDescent="0.4">
      <c r="A321" s="10"/>
      <c r="B321" s="5"/>
      <c r="C321" s="28" t="s">
        <v>9</v>
      </c>
      <c r="D321" s="77" t="s">
        <v>397</v>
      </c>
      <c r="E321" s="77">
        <v>200</v>
      </c>
      <c r="F321" s="50">
        <v>5</v>
      </c>
      <c r="G321" s="134">
        <v>2058.4</v>
      </c>
      <c r="H321" s="134"/>
      <c r="I321" s="134">
        <f t="shared" si="26"/>
        <v>2058.4</v>
      </c>
      <c r="J321" s="134"/>
      <c r="K321" s="134">
        <f t="shared" si="26"/>
        <v>2058.4</v>
      </c>
      <c r="L321" s="109">
        <v>2058.4</v>
      </c>
      <c r="M321" s="109"/>
      <c r="N321" s="109">
        <f t="shared" si="27"/>
        <v>2058.4</v>
      </c>
      <c r="O321" s="109"/>
      <c r="P321" s="109">
        <f t="shared" si="27"/>
        <v>2058.4</v>
      </c>
    </row>
    <row r="322" spans="1:16" ht="60" customHeight="1" x14ac:dyDescent="0.4">
      <c r="A322" s="10"/>
      <c r="B322" s="5"/>
      <c r="C322" s="25" t="s">
        <v>398</v>
      </c>
      <c r="D322" s="77" t="s">
        <v>399</v>
      </c>
      <c r="E322" s="77"/>
      <c r="F322" s="50"/>
      <c r="G322" s="134">
        <f t="shared" ref="G322:O323" si="30">G323</f>
        <v>517.9</v>
      </c>
      <c r="H322" s="134">
        <f t="shared" si="30"/>
        <v>0</v>
      </c>
      <c r="I322" s="134">
        <f t="shared" si="26"/>
        <v>517.9</v>
      </c>
      <c r="J322" s="134">
        <f t="shared" si="30"/>
        <v>0</v>
      </c>
      <c r="K322" s="134">
        <f t="shared" si="26"/>
        <v>517.9</v>
      </c>
      <c r="L322" s="109">
        <f t="shared" si="30"/>
        <v>517.9</v>
      </c>
      <c r="M322" s="109">
        <f t="shared" si="30"/>
        <v>0</v>
      </c>
      <c r="N322" s="109">
        <f t="shared" si="27"/>
        <v>517.9</v>
      </c>
      <c r="O322" s="109">
        <f t="shared" si="30"/>
        <v>0</v>
      </c>
      <c r="P322" s="109">
        <f t="shared" si="27"/>
        <v>517.9</v>
      </c>
    </row>
    <row r="323" spans="1:16" ht="48.75" customHeight="1" x14ac:dyDescent="0.4">
      <c r="A323" s="10"/>
      <c r="B323" s="5"/>
      <c r="C323" s="25" t="s">
        <v>160</v>
      </c>
      <c r="D323" s="77" t="s">
        <v>400</v>
      </c>
      <c r="E323" s="77"/>
      <c r="F323" s="50"/>
      <c r="G323" s="134">
        <f t="shared" si="30"/>
        <v>517.9</v>
      </c>
      <c r="H323" s="134">
        <f t="shared" si="30"/>
        <v>0</v>
      </c>
      <c r="I323" s="134">
        <f t="shared" si="26"/>
        <v>517.9</v>
      </c>
      <c r="J323" s="134">
        <f t="shared" si="30"/>
        <v>0</v>
      </c>
      <c r="K323" s="134">
        <f t="shared" si="26"/>
        <v>517.9</v>
      </c>
      <c r="L323" s="109">
        <f t="shared" si="30"/>
        <v>517.9</v>
      </c>
      <c r="M323" s="109">
        <f t="shared" si="30"/>
        <v>0</v>
      </c>
      <c r="N323" s="109">
        <f t="shared" si="27"/>
        <v>517.9</v>
      </c>
      <c r="O323" s="109">
        <f t="shared" si="30"/>
        <v>0</v>
      </c>
      <c r="P323" s="109">
        <f t="shared" si="27"/>
        <v>517.9</v>
      </c>
    </row>
    <row r="324" spans="1:16" ht="39.75" customHeight="1" x14ac:dyDescent="0.4">
      <c r="A324" s="10"/>
      <c r="B324" s="5"/>
      <c r="C324" s="25" t="s">
        <v>10</v>
      </c>
      <c r="D324" s="120" t="s">
        <v>400</v>
      </c>
      <c r="E324" s="77">
        <v>300</v>
      </c>
      <c r="F324" s="50"/>
      <c r="G324" s="134">
        <v>517.9</v>
      </c>
      <c r="H324" s="134"/>
      <c r="I324" s="134">
        <f t="shared" si="26"/>
        <v>517.9</v>
      </c>
      <c r="J324" s="134"/>
      <c r="K324" s="134">
        <f t="shared" si="26"/>
        <v>517.9</v>
      </c>
      <c r="L324" s="109">
        <v>517.9</v>
      </c>
      <c r="M324" s="109"/>
      <c r="N324" s="109">
        <f t="shared" si="27"/>
        <v>517.9</v>
      </c>
      <c r="O324" s="109"/>
      <c r="P324" s="109">
        <f t="shared" si="27"/>
        <v>517.9</v>
      </c>
    </row>
    <row r="325" spans="1:16" ht="61.95" customHeight="1" x14ac:dyDescent="0.4">
      <c r="A325" s="10"/>
      <c r="B325" s="11">
        <v>17</v>
      </c>
      <c r="C325" s="7" t="s">
        <v>127</v>
      </c>
      <c r="D325" s="51" t="s">
        <v>57</v>
      </c>
      <c r="E325" s="51"/>
      <c r="F325" s="7"/>
      <c r="G325" s="135">
        <f>G326</f>
        <v>8755</v>
      </c>
      <c r="H325" s="135">
        <f>H326</f>
        <v>0</v>
      </c>
      <c r="I325" s="135">
        <f t="shared" si="26"/>
        <v>8755</v>
      </c>
      <c r="J325" s="135">
        <f>J326</f>
        <v>0</v>
      </c>
      <c r="K325" s="135">
        <f t="shared" si="26"/>
        <v>8755</v>
      </c>
      <c r="L325" s="108">
        <f>L326</f>
        <v>8758</v>
      </c>
      <c r="M325" s="108">
        <f>M326</f>
        <v>0</v>
      </c>
      <c r="N325" s="108">
        <f t="shared" si="27"/>
        <v>8758</v>
      </c>
      <c r="O325" s="108">
        <f>O326</f>
        <v>0</v>
      </c>
      <c r="P325" s="108">
        <f t="shared" si="27"/>
        <v>8758</v>
      </c>
    </row>
    <row r="326" spans="1:16" s="59" customFormat="1" ht="61.95" customHeight="1" x14ac:dyDescent="0.4">
      <c r="A326" s="60"/>
      <c r="B326" s="11"/>
      <c r="C326" s="49" t="s">
        <v>217</v>
      </c>
      <c r="D326" s="120" t="s">
        <v>402</v>
      </c>
      <c r="E326" s="51"/>
      <c r="F326" s="7"/>
      <c r="G326" s="134">
        <f>G327+G330+G334+G337</f>
        <v>8755</v>
      </c>
      <c r="H326" s="134">
        <f>H327+H330+H334+H337</f>
        <v>0</v>
      </c>
      <c r="I326" s="134">
        <f t="shared" si="26"/>
        <v>8755</v>
      </c>
      <c r="J326" s="134">
        <f>J327+J330+J334+J337</f>
        <v>0</v>
      </c>
      <c r="K326" s="134">
        <f t="shared" si="26"/>
        <v>8755</v>
      </c>
      <c r="L326" s="109">
        <f>L327+L330+L334+L337</f>
        <v>8758</v>
      </c>
      <c r="M326" s="109">
        <f>M327+M330+M334+M337</f>
        <v>0</v>
      </c>
      <c r="N326" s="109">
        <f t="shared" si="27"/>
        <v>8758</v>
      </c>
      <c r="O326" s="109">
        <f>O327+O330+O334+O337</f>
        <v>0</v>
      </c>
      <c r="P326" s="109">
        <f t="shared" si="27"/>
        <v>8758</v>
      </c>
    </row>
    <row r="327" spans="1:16" ht="98.4" customHeight="1" x14ac:dyDescent="0.4">
      <c r="A327" s="10"/>
      <c r="B327" s="5"/>
      <c r="C327" s="28" t="s">
        <v>401</v>
      </c>
      <c r="D327" s="77" t="s">
        <v>403</v>
      </c>
      <c r="E327" s="77"/>
      <c r="F327" s="49"/>
      <c r="G327" s="134">
        <f>G328</f>
        <v>867.7</v>
      </c>
      <c r="H327" s="134">
        <f>H328</f>
        <v>0</v>
      </c>
      <c r="I327" s="134">
        <f t="shared" si="26"/>
        <v>867.7</v>
      </c>
      <c r="J327" s="134">
        <f>J328</f>
        <v>0</v>
      </c>
      <c r="K327" s="134">
        <f t="shared" si="26"/>
        <v>867.7</v>
      </c>
      <c r="L327" s="109">
        <f>L328</f>
        <v>867.7</v>
      </c>
      <c r="M327" s="109">
        <f>M328</f>
        <v>0</v>
      </c>
      <c r="N327" s="109">
        <f t="shared" si="27"/>
        <v>867.7</v>
      </c>
      <c r="O327" s="109">
        <f>O328</f>
        <v>0</v>
      </c>
      <c r="P327" s="109">
        <f t="shared" si="27"/>
        <v>867.7</v>
      </c>
    </row>
    <row r="328" spans="1:16" ht="103.5" customHeight="1" x14ac:dyDescent="0.4">
      <c r="A328" s="10"/>
      <c r="B328" s="5"/>
      <c r="C328" s="28" t="s">
        <v>58</v>
      </c>
      <c r="D328" s="77" t="s">
        <v>404</v>
      </c>
      <c r="E328" s="77"/>
      <c r="F328" s="49"/>
      <c r="G328" s="134">
        <f t="shared" ref="G328:O328" si="31">G329</f>
        <v>867.7</v>
      </c>
      <c r="H328" s="134">
        <f t="shared" si="31"/>
        <v>0</v>
      </c>
      <c r="I328" s="134">
        <f t="shared" si="26"/>
        <v>867.7</v>
      </c>
      <c r="J328" s="134">
        <f t="shared" si="31"/>
        <v>0</v>
      </c>
      <c r="K328" s="134">
        <f t="shared" si="26"/>
        <v>867.7</v>
      </c>
      <c r="L328" s="109">
        <f t="shared" si="31"/>
        <v>867.7</v>
      </c>
      <c r="M328" s="109">
        <f t="shared" si="31"/>
        <v>0</v>
      </c>
      <c r="N328" s="109">
        <f t="shared" si="27"/>
        <v>867.7</v>
      </c>
      <c r="O328" s="109">
        <f t="shared" si="31"/>
        <v>0</v>
      </c>
      <c r="P328" s="109">
        <f t="shared" si="27"/>
        <v>867.7</v>
      </c>
    </row>
    <row r="329" spans="1:16" ht="42" x14ac:dyDescent="0.4">
      <c r="A329" s="10"/>
      <c r="B329" s="5"/>
      <c r="C329" s="28" t="s">
        <v>9</v>
      </c>
      <c r="D329" s="77" t="s">
        <v>404</v>
      </c>
      <c r="E329" s="77">
        <v>200</v>
      </c>
      <c r="F329" s="49">
        <v>13</v>
      </c>
      <c r="G329" s="134">
        <v>867.7</v>
      </c>
      <c r="H329" s="134"/>
      <c r="I329" s="134">
        <f t="shared" si="26"/>
        <v>867.7</v>
      </c>
      <c r="J329" s="134"/>
      <c r="K329" s="134">
        <f t="shared" si="26"/>
        <v>867.7</v>
      </c>
      <c r="L329" s="109">
        <v>867.7</v>
      </c>
      <c r="M329" s="109"/>
      <c r="N329" s="109">
        <f t="shared" si="27"/>
        <v>867.7</v>
      </c>
      <c r="O329" s="109"/>
      <c r="P329" s="109">
        <f t="shared" si="27"/>
        <v>867.7</v>
      </c>
    </row>
    <row r="330" spans="1:16" ht="42" x14ac:dyDescent="0.4">
      <c r="A330" s="10"/>
      <c r="B330" s="5"/>
      <c r="C330" s="28" t="s">
        <v>406</v>
      </c>
      <c r="D330" s="77" t="s">
        <v>405</v>
      </c>
      <c r="E330" s="77"/>
      <c r="F330" s="49"/>
      <c r="G330" s="134">
        <f>G331</f>
        <v>275.39999999999998</v>
      </c>
      <c r="H330" s="134">
        <f>H331</f>
        <v>0</v>
      </c>
      <c r="I330" s="134">
        <f t="shared" si="26"/>
        <v>275.39999999999998</v>
      </c>
      <c r="J330" s="134">
        <f>J331</f>
        <v>0</v>
      </c>
      <c r="K330" s="134">
        <f t="shared" si="26"/>
        <v>275.39999999999998</v>
      </c>
      <c r="L330" s="109">
        <f>L331</f>
        <v>275.39999999999998</v>
      </c>
      <c r="M330" s="109">
        <f>M331</f>
        <v>0</v>
      </c>
      <c r="N330" s="109">
        <f t="shared" si="27"/>
        <v>275.39999999999998</v>
      </c>
      <c r="O330" s="109">
        <f>O331</f>
        <v>0</v>
      </c>
      <c r="P330" s="109">
        <f t="shared" si="27"/>
        <v>275.39999999999998</v>
      </c>
    </row>
    <row r="331" spans="1:16" ht="105.75" customHeight="1" x14ac:dyDescent="0.4">
      <c r="A331" s="10"/>
      <c r="B331" s="5"/>
      <c r="C331" s="28" t="s">
        <v>59</v>
      </c>
      <c r="D331" s="77" t="s">
        <v>407</v>
      </c>
      <c r="E331" s="77"/>
      <c r="F331" s="49"/>
      <c r="G331" s="134">
        <f>G332+G333</f>
        <v>275.39999999999998</v>
      </c>
      <c r="H331" s="134">
        <f>H332+H333</f>
        <v>0</v>
      </c>
      <c r="I331" s="134">
        <f t="shared" si="26"/>
        <v>275.39999999999998</v>
      </c>
      <c r="J331" s="134">
        <f>J332+J333</f>
        <v>0</v>
      </c>
      <c r="K331" s="134">
        <f t="shared" si="26"/>
        <v>275.39999999999998</v>
      </c>
      <c r="L331" s="109">
        <f>L332+L333</f>
        <v>275.39999999999998</v>
      </c>
      <c r="M331" s="109">
        <f>M332+M333</f>
        <v>0</v>
      </c>
      <c r="N331" s="109">
        <f t="shared" si="27"/>
        <v>275.39999999999998</v>
      </c>
      <c r="O331" s="109">
        <f>O332+O333</f>
        <v>0</v>
      </c>
      <c r="P331" s="109">
        <f t="shared" si="27"/>
        <v>275.39999999999998</v>
      </c>
    </row>
    <row r="332" spans="1:16" ht="42" x14ac:dyDescent="0.4">
      <c r="A332" s="10"/>
      <c r="B332" s="5"/>
      <c r="C332" s="28" t="s">
        <v>9</v>
      </c>
      <c r="D332" s="77" t="s">
        <v>407</v>
      </c>
      <c r="E332" s="77">
        <v>200</v>
      </c>
      <c r="F332" s="49">
        <v>13</v>
      </c>
      <c r="G332" s="134">
        <v>145.5</v>
      </c>
      <c r="H332" s="134"/>
      <c r="I332" s="134">
        <f t="shared" si="26"/>
        <v>145.5</v>
      </c>
      <c r="J332" s="134"/>
      <c r="K332" s="134">
        <f t="shared" si="26"/>
        <v>145.5</v>
      </c>
      <c r="L332" s="109">
        <v>145.5</v>
      </c>
      <c r="M332" s="109"/>
      <c r="N332" s="109">
        <f t="shared" si="27"/>
        <v>145.5</v>
      </c>
      <c r="O332" s="109"/>
      <c r="P332" s="109">
        <f t="shared" si="27"/>
        <v>145.5</v>
      </c>
    </row>
    <row r="333" spans="1:16" ht="21" x14ac:dyDescent="0.4">
      <c r="A333" s="10"/>
      <c r="B333" s="5"/>
      <c r="C333" s="28" t="s">
        <v>11</v>
      </c>
      <c r="D333" s="77" t="s">
        <v>407</v>
      </c>
      <c r="E333" s="77">
        <v>800</v>
      </c>
      <c r="F333" s="49">
        <v>13</v>
      </c>
      <c r="G333" s="134">
        <v>129.9</v>
      </c>
      <c r="H333" s="134"/>
      <c r="I333" s="134">
        <f t="shared" si="26"/>
        <v>129.9</v>
      </c>
      <c r="J333" s="134"/>
      <c r="K333" s="134">
        <f t="shared" si="26"/>
        <v>129.9</v>
      </c>
      <c r="L333" s="109">
        <v>129.9</v>
      </c>
      <c r="M333" s="109"/>
      <c r="N333" s="109">
        <f t="shared" si="27"/>
        <v>129.9</v>
      </c>
      <c r="O333" s="109"/>
      <c r="P333" s="109">
        <f t="shared" si="27"/>
        <v>129.9</v>
      </c>
    </row>
    <row r="334" spans="1:16" ht="63" x14ac:dyDescent="0.4">
      <c r="A334" s="10"/>
      <c r="B334" s="5"/>
      <c r="C334" s="28" t="s">
        <v>409</v>
      </c>
      <c r="D334" s="77" t="s">
        <v>408</v>
      </c>
      <c r="E334" s="77"/>
      <c r="F334" s="49"/>
      <c r="G334" s="134">
        <f t="shared" ref="G334:O335" si="32">G335</f>
        <v>468</v>
      </c>
      <c r="H334" s="134">
        <f t="shared" si="32"/>
        <v>0</v>
      </c>
      <c r="I334" s="134">
        <f t="shared" si="26"/>
        <v>468</v>
      </c>
      <c r="J334" s="134">
        <f t="shared" si="32"/>
        <v>0</v>
      </c>
      <c r="K334" s="134">
        <f t="shared" si="26"/>
        <v>468</v>
      </c>
      <c r="L334" s="109">
        <f t="shared" si="32"/>
        <v>468</v>
      </c>
      <c r="M334" s="109">
        <f t="shared" si="32"/>
        <v>0</v>
      </c>
      <c r="N334" s="109">
        <f t="shared" si="27"/>
        <v>468</v>
      </c>
      <c r="O334" s="109">
        <f t="shared" si="32"/>
        <v>0</v>
      </c>
      <c r="P334" s="109">
        <f t="shared" si="27"/>
        <v>468</v>
      </c>
    </row>
    <row r="335" spans="1:16" ht="21" x14ac:dyDescent="0.4">
      <c r="A335" s="10"/>
      <c r="B335" s="5"/>
      <c r="C335" s="28" t="s">
        <v>60</v>
      </c>
      <c r="D335" s="77" t="s">
        <v>410</v>
      </c>
      <c r="E335" s="77"/>
      <c r="F335" s="49"/>
      <c r="G335" s="134">
        <f t="shared" si="32"/>
        <v>468</v>
      </c>
      <c r="H335" s="134">
        <f t="shared" si="32"/>
        <v>0</v>
      </c>
      <c r="I335" s="134">
        <f t="shared" si="26"/>
        <v>468</v>
      </c>
      <c r="J335" s="134">
        <f t="shared" si="32"/>
        <v>0</v>
      </c>
      <c r="K335" s="134">
        <f t="shared" si="26"/>
        <v>468</v>
      </c>
      <c r="L335" s="109">
        <f t="shared" si="32"/>
        <v>468</v>
      </c>
      <c r="M335" s="109">
        <f t="shared" si="32"/>
        <v>0</v>
      </c>
      <c r="N335" s="109">
        <f t="shared" si="27"/>
        <v>468</v>
      </c>
      <c r="O335" s="109">
        <f t="shared" si="32"/>
        <v>0</v>
      </c>
      <c r="P335" s="109">
        <f t="shared" si="27"/>
        <v>468</v>
      </c>
    </row>
    <row r="336" spans="1:16" ht="42" x14ac:dyDescent="0.4">
      <c r="A336" s="10"/>
      <c r="B336" s="5"/>
      <c r="C336" s="28" t="s">
        <v>9</v>
      </c>
      <c r="D336" s="77" t="s">
        <v>410</v>
      </c>
      <c r="E336" s="77">
        <v>200</v>
      </c>
      <c r="F336" s="49">
        <v>13</v>
      </c>
      <c r="G336" s="134">
        <v>468</v>
      </c>
      <c r="H336" s="134"/>
      <c r="I336" s="134">
        <f t="shared" si="26"/>
        <v>468</v>
      </c>
      <c r="J336" s="134"/>
      <c r="K336" s="134">
        <f t="shared" si="26"/>
        <v>468</v>
      </c>
      <c r="L336" s="109">
        <v>468</v>
      </c>
      <c r="M336" s="109"/>
      <c r="N336" s="109">
        <f t="shared" si="27"/>
        <v>468</v>
      </c>
      <c r="O336" s="109"/>
      <c r="P336" s="109">
        <f t="shared" si="27"/>
        <v>468</v>
      </c>
    </row>
    <row r="337" spans="1:16" ht="63" x14ac:dyDescent="0.4">
      <c r="A337" s="10"/>
      <c r="B337" s="5"/>
      <c r="C337" s="28" t="s">
        <v>411</v>
      </c>
      <c r="D337" s="77" t="s">
        <v>412</v>
      </c>
      <c r="E337" s="77"/>
      <c r="F337" s="49"/>
      <c r="G337" s="134">
        <f>G338+G340</f>
        <v>7143.9</v>
      </c>
      <c r="H337" s="134">
        <f>H338+H340</f>
        <v>0</v>
      </c>
      <c r="I337" s="134">
        <f t="shared" si="26"/>
        <v>7143.9</v>
      </c>
      <c r="J337" s="134">
        <f>J338+J340</f>
        <v>0</v>
      </c>
      <c r="K337" s="134">
        <f t="shared" si="26"/>
        <v>7143.9</v>
      </c>
      <c r="L337" s="109">
        <f>L338+L340</f>
        <v>7146.9</v>
      </c>
      <c r="M337" s="109">
        <f>M338+M340</f>
        <v>0</v>
      </c>
      <c r="N337" s="109">
        <f t="shared" si="27"/>
        <v>7146.9</v>
      </c>
      <c r="O337" s="109">
        <f>O338+O340</f>
        <v>0</v>
      </c>
      <c r="P337" s="109">
        <f t="shared" si="27"/>
        <v>7146.9</v>
      </c>
    </row>
    <row r="338" spans="1:16" ht="21" x14ac:dyDescent="0.4">
      <c r="A338" s="10"/>
      <c r="B338" s="5"/>
      <c r="C338" s="28" t="s">
        <v>42</v>
      </c>
      <c r="D338" s="77" t="s">
        <v>413</v>
      </c>
      <c r="E338" s="77"/>
      <c r="F338" s="49"/>
      <c r="G338" s="134">
        <f>G339</f>
        <v>6868.4</v>
      </c>
      <c r="H338" s="134">
        <f>H339</f>
        <v>0</v>
      </c>
      <c r="I338" s="134">
        <f t="shared" si="26"/>
        <v>6868.4</v>
      </c>
      <c r="J338" s="134">
        <f>J339</f>
        <v>0</v>
      </c>
      <c r="K338" s="134">
        <f t="shared" si="26"/>
        <v>6868.4</v>
      </c>
      <c r="L338" s="109">
        <f>L339</f>
        <v>6868.4</v>
      </c>
      <c r="M338" s="109">
        <f>M339</f>
        <v>0</v>
      </c>
      <c r="N338" s="109">
        <f t="shared" si="27"/>
        <v>6868.4</v>
      </c>
      <c r="O338" s="109">
        <f>O339</f>
        <v>0</v>
      </c>
      <c r="P338" s="109">
        <f t="shared" si="27"/>
        <v>6868.4</v>
      </c>
    </row>
    <row r="339" spans="1:16" ht="123.75" customHeight="1" x14ac:dyDescent="0.4">
      <c r="A339" s="10"/>
      <c r="B339" s="5"/>
      <c r="C339" s="28" t="s">
        <v>38</v>
      </c>
      <c r="D339" s="77" t="s">
        <v>413</v>
      </c>
      <c r="E339" s="77">
        <v>100</v>
      </c>
      <c r="F339" s="49">
        <v>13</v>
      </c>
      <c r="G339" s="134">
        <v>6868.4</v>
      </c>
      <c r="H339" s="134"/>
      <c r="I339" s="134">
        <f t="shared" si="26"/>
        <v>6868.4</v>
      </c>
      <c r="J339" s="134"/>
      <c r="K339" s="134">
        <f t="shared" si="26"/>
        <v>6868.4</v>
      </c>
      <c r="L339" s="109">
        <v>6868.4</v>
      </c>
      <c r="M339" s="109"/>
      <c r="N339" s="109">
        <f t="shared" si="27"/>
        <v>6868.4</v>
      </c>
      <c r="O339" s="109"/>
      <c r="P339" s="109">
        <f t="shared" si="27"/>
        <v>6868.4</v>
      </c>
    </row>
    <row r="340" spans="1:16" s="59" customFormat="1" ht="39" customHeight="1" x14ac:dyDescent="0.4">
      <c r="A340" s="60"/>
      <c r="B340" s="5"/>
      <c r="C340" s="44" t="s">
        <v>24</v>
      </c>
      <c r="D340" s="93" t="s">
        <v>414</v>
      </c>
      <c r="E340" s="93"/>
      <c r="F340" s="49"/>
      <c r="G340" s="134">
        <f t="shared" ref="G340:O340" si="33">G341</f>
        <v>275.5</v>
      </c>
      <c r="H340" s="134">
        <f t="shared" si="33"/>
        <v>0</v>
      </c>
      <c r="I340" s="134">
        <f t="shared" si="26"/>
        <v>275.5</v>
      </c>
      <c r="J340" s="134">
        <f t="shared" si="33"/>
        <v>0</v>
      </c>
      <c r="K340" s="134">
        <f t="shared" si="26"/>
        <v>275.5</v>
      </c>
      <c r="L340" s="109">
        <f t="shared" si="33"/>
        <v>278.5</v>
      </c>
      <c r="M340" s="109">
        <f t="shared" si="33"/>
        <v>0</v>
      </c>
      <c r="N340" s="109">
        <f t="shared" si="27"/>
        <v>278.5</v>
      </c>
      <c r="O340" s="109">
        <f t="shared" si="33"/>
        <v>0</v>
      </c>
      <c r="P340" s="109">
        <f t="shared" si="27"/>
        <v>278.5</v>
      </c>
    </row>
    <row r="341" spans="1:16" ht="42" x14ac:dyDescent="0.4">
      <c r="A341" s="10"/>
      <c r="B341" s="5"/>
      <c r="C341" s="28" t="s">
        <v>9</v>
      </c>
      <c r="D341" s="77" t="s">
        <v>414</v>
      </c>
      <c r="E341" s="77">
        <v>200</v>
      </c>
      <c r="F341" s="49"/>
      <c r="G341" s="134">
        <v>275.5</v>
      </c>
      <c r="H341" s="134"/>
      <c r="I341" s="134">
        <f t="shared" si="26"/>
        <v>275.5</v>
      </c>
      <c r="J341" s="134"/>
      <c r="K341" s="134">
        <f t="shared" si="26"/>
        <v>275.5</v>
      </c>
      <c r="L341" s="109">
        <v>278.5</v>
      </c>
      <c r="M341" s="109"/>
      <c r="N341" s="109">
        <f t="shared" si="27"/>
        <v>278.5</v>
      </c>
      <c r="O341" s="109"/>
      <c r="P341" s="109">
        <f t="shared" si="27"/>
        <v>278.5</v>
      </c>
    </row>
    <row r="342" spans="1:16" s="59" customFormat="1" ht="55.8" x14ac:dyDescent="0.4">
      <c r="A342" s="60"/>
      <c r="B342" s="69">
        <v>18</v>
      </c>
      <c r="C342" s="85" t="s">
        <v>178</v>
      </c>
      <c r="D342" s="51" t="s">
        <v>177</v>
      </c>
      <c r="E342" s="83"/>
      <c r="F342" s="49"/>
      <c r="G342" s="135">
        <f>G343</f>
        <v>2992</v>
      </c>
      <c r="H342" s="135">
        <f>H343</f>
        <v>0</v>
      </c>
      <c r="I342" s="135">
        <f t="shared" si="26"/>
        <v>2992</v>
      </c>
      <c r="J342" s="135">
        <f>J343</f>
        <v>0</v>
      </c>
      <c r="K342" s="135">
        <f t="shared" si="26"/>
        <v>2992</v>
      </c>
      <c r="L342" s="108">
        <f>L343</f>
        <v>2992</v>
      </c>
      <c r="M342" s="108">
        <f>M343</f>
        <v>0</v>
      </c>
      <c r="N342" s="108">
        <f t="shared" si="27"/>
        <v>2992</v>
      </c>
      <c r="O342" s="108">
        <f>O343</f>
        <v>0</v>
      </c>
      <c r="P342" s="108">
        <f t="shared" si="27"/>
        <v>2992</v>
      </c>
    </row>
    <row r="343" spans="1:16" s="59" customFormat="1" ht="21" x14ac:dyDescent="0.4">
      <c r="A343" s="60"/>
      <c r="B343" s="69"/>
      <c r="C343" s="49" t="s">
        <v>217</v>
      </c>
      <c r="D343" s="120" t="s">
        <v>415</v>
      </c>
      <c r="E343" s="122"/>
      <c r="F343" s="49"/>
      <c r="G343" s="134">
        <f>G344+G347</f>
        <v>2992</v>
      </c>
      <c r="H343" s="134">
        <f>H344+H347</f>
        <v>0</v>
      </c>
      <c r="I343" s="134">
        <f t="shared" si="26"/>
        <v>2992</v>
      </c>
      <c r="J343" s="134">
        <f>J344+J347</f>
        <v>0</v>
      </c>
      <c r="K343" s="134">
        <f t="shared" si="26"/>
        <v>2992</v>
      </c>
      <c r="L343" s="134">
        <f>L344+L347</f>
        <v>2992</v>
      </c>
      <c r="M343" s="134">
        <f>M344+M347</f>
        <v>0</v>
      </c>
      <c r="N343" s="109">
        <f t="shared" si="27"/>
        <v>2992</v>
      </c>
      <c r="O343" s="134">
        <f>O344+O347</f>
        <v>0</v>
      </c>
      <c r="P343" s="109">
        <f t="shared" si="27"/>
        <v>2992</v>
      </c>
    </row>
    <row r="344" spans="1:16" s="59" customFormat="1" ht="84" x14ac:dyDescent="0.4">
      <c r="A344" s="60"/>
      <c r="B344" s="5"/>
      <c r="C344" s="14" t="s">
        <v>416</v>
      </c>
      <c r="D344" s="86" t="s">
        <v>417</v>
      </c>
      <c r="E344" s="86"/>
      <c r="F344" s="49"/>
      <c r="G344" s="134">
        <f t="shared" ref="G344:O345" si="34">G345</f>
        <v>2000</v>
      </c>
      <c r="H344" s="134">
        <f t="shared" si="34"/>
        <v>0</v>
      </c>
      <c r="I344" s="134">
        <f t="shared" si="26"/>
        <v>2000</v>
      </c>
      <c r="J344" s="134">
        <f t="shared" si="34"/>
        <v>0</v>
      </c>
      <c r="K344" s="134">
        <f t="shared" si="26"/>
        <v>2000</v>
      </c>
      <c r="L344" s="109">
        <f t="shared" si="34"/>
        <v>2000</v>
      </c>
      <c r="M344" s="109">
        <f t="shared" si="34"/>
        <v>0</v>
      </c>
      <c r="N344" s="109">
        <f t="shared" si="27"/>
        <v>2000</v>
      </c>
      <c r="O344" s="109">
        <f t="shared" si="34"/>
        <v>0</v>
      </c>
      <c r="P344" s="109">
        <f t="shared" si="27"/>
        <v>2000</v>
      </c>
    </row>
    <row r="345" spans="1:16" s="59" customFormat="1" ht="42" x14ac:dyDescent="0.4">
      <c r="A345" s="60"/>
      <c r="B345" s="5"/>
      <c r="C345" s="14" t="s">
        <v>358</v>
      </c>
      <c r="D345" s="86" t="s">
        <v>418</v>
      </c>
      <c r="E345" s="86"/>
      <c r="F345" s="49"/>
      <c r="G345" s="134">
        <f t="shared" si="34"/>
        <v>2000</v>
      </c>
      <c r="H345" s="134">
        <f t="shared" si="34"/>
        <v>0</v>
      </c>
      <c r="I345" s="134">
        <f t="shared" si="26"/>
        <v>2000</v>
      </c>
      <c r="J345" s="134">
        <f t="shared" si="34"/>
        <v>0</v>
      </c>
      <c r="K345" s="134">
        <f t="shared" si="26"/>
        <v>2000</v>
      </c>
      <c r="L345" s="109">
        <f t="shared" si="34"/>
        <v>2000</v>
      </c>
      <c r="M345" s="109">
        <f t="shared" si="34"/>
        <v>0</v>
      </c>
      <c r="N345" s="109">
        <f t="shared" si="27"/>
        <v>2000</v>
      </c>
      <c r="O345" s="109">
        <f t="shared" si="34"/>
        <v>0</v>
      </c>
      <c r="P345" s="109">
        <f t="shared" si="27"/>
        <v>2000</v>
      </c>
    </row>
    <row r="346" spans="1:16" s="59" customFormat="1" ht="21" x14ac:dyDescent="0.4">
      <c r="A346" s="60"/>
      <c r="B346" s="5"/>
      <c r="C346" s="55" t="s">
        <v>11</v>
      </c>
      <c r="D346" s="86" t="s">
        <v>418</v>
      </c>
      <c r="E346" s="86" t="s">
        <v>195</v>
      </c>
      <c r="F346" s="49"/>
      <c r="G346" s="134">
        <v>2000</v>
      </c>
      <c r="H346" s="134"/>
      <c r="I346" s="134">
        <f t="shared" si="26"/>
        <v>2000</v>
      </c>
      <c r="J346" s="134"/>
      <c r="K346" s="134">
        <f t="shared" si="26"/>
        <v>2000</v>
      </c>
      <c r="L346" s="109">
        <v>2000</v>
      </c>
      <c r="M346" s="109"/>
      <c r="N346" s="109">
        <f t="shared" si="27"/>
        <v>2000</v>
      </c>
      <c r="O346" s="109"/>
      <c r="P346" s="109">
        <f t="shared" si="27"/>
        <v>2000</v>
      </c>
    </row>
    <row r="347" spans="1:16" s="59" customFormat="1" ht="57.6" x14ac:dyDescent="0.4">
      <c r="A347" s="60"/>
      <c r="B347" s="5"/>
      <c r="C347" s="84" t="s">
        <v>419</v>
      </c>
      <c r="D347" s="86" t="s">
        <v>420</v>
      </c>
      <c r="E347" s="86"/>
      <c r="F347" s="49"/>
      <c r="G347" s="134">
        <f>G348+G350</f>
        <v>992</v>
      </c>
      <c r="H347" s="134">
        <f>H348+H350</f>
        <v>0</v>
      </c>
      <c r="I347" s="134">
        <f t="shared" si="26"/>
        <v>992</v>
      </c>
      <c r="J347" s="134">
        <f>J348+J350</f>
        <v>0</v>
      </c>
      <c r="K347" s="134">
        <f t="shared" si="26"/>
        <v>992</v>
      </c>
      <c r="L347" s="109">
        <f>L348+L350</f>
        <v>992</v>
      </c>
      <c r="M347" s="109">
        <f>M348+M350</f>
        <v>0</v>
      </c>
      <c r="N347" s="109">
        <f t="shared" si="27"/>
        <v>992</v>
      </c>
      <c r="O347" s="109">
        <f>O348+O350</f>
        <v>0</v>
      </c>
      <c r="P347" s="109">
        <f t="shared" si="27"/>
        <v>992</v>
      </c>
    </row>
    <row r="348" spans="1:16" s="59" customFormat="1" ht="38.4" x14ac:dyDescent="0.4">
      <c r="A348" s="60"/>
      <c r="B348" s="5"/>
      <c r="C348" s="127" t="s">
        <v>421</v>
      </c>
      <c r="D348" s="86" t="s">
        <v>423</v>
      </c>
      <c r="E348" s="86"/>
      <c r="F348" s="49"/>
      <c r="G348" s="134">
        <f t="shared" ref="G348:O348" si="35">G349</f>
        <v>0</v>
      </c>
      <c r="H348" s="134">
        <f t="shared" si="35"/>
        <v>0</v>
      </c>
      <c r="I348" s="134">
        <f t="shared" si="26"/>
        <v>0</v>
      </c>
      <c r="J348" s="134">
        <f t="shared" si="35"/>
        <v>0</v>
      </c>
      <c r="K348" s="134">
        <f t="shared" si="26"/>
        <v>0</v>
      </c>
      <c r="L348" s="109">
        <f t="shared" si="35"/>
        <v>0</v>
      </c>
      <c r="M348" s="109">
        <f t="shared" si="35"/>
        <v>0</v>
      </c>
      <c r="N348" s="109">
        <f t="shared" si="27"/>
        <v>0</v>
      </c>
      <c r="O348" s="109">
        <f t="shared" si="35"/>
        <v>0</v>
      </c>
      <c r="P348" s="109">
        <f t="shared" si="27"/>
        <v>0</v>
      </c>
    </row>
    <row r="349" spans="1:16" s="59" customFormat="1" ht="38.4" x14ac:dyDescent="0.4">
      <c r="A349" s="60"/>
      <c r="B349" s="5"/>
      <c r="C349" s="56" t="s">
        <v>9</v>
      </c>
      <c r="D349" s="86" t="s">
        <v>423</v>
      </c>
      <c r="E349" s="86" t="s">
        <v>154</v>
      </c>
      <c r="F349" s="49"/>
      <c r="G349" s="134">
        <v>0</v>
      </c>
      <c r="H349" s="134"/>
      <c r="I349" s="134">
        <f t="shared" si="26"/>
        <v>0</v>
      </c>
      <c r="J349" s="134"/>
      <c r="K349" s="134">
        <f t="shared" si="26"/>
        <v>0</v>
      </c>
      <c r="L349" s="109">
        <v>0</v>
      </c>
      <c r="M349" s="109"/>
      <c r="N349" s="109">
        <f t="shared" si="27"/>
        <v>0</v>
      </c>
      <c r="O349" s="109"/>
      <c r="P349" s="109">
        <f t="shared" si="27"/>
        <v>0</v>
      </c>
    </row>
    <row r="350" spans="1:16" s="59" customFormat="1" ht="38.4" x14ac:dyDescent="0.4">
      <c r="A350" s="60"/>
      <c r="B350" s="5"/>
      <c r="C350" s="127" t="s">
        <v>422</v>
      </c>
      <c r="D350" s="86" t="s">
        <v>424</v>
      </c>
      <c r="E350" s="86"/>
      <c r="F350" s="49"/>
      <c r="G350" s="134">
        <f t="shared" ref="G350:O354" si="36">G351</f>
        <v>992</v>
      </c>
      <c r="H350" s="134">
        <f t="shared" si="36"/>
        <v>0</v>
      </c>
      <c r="I350" s="134">
        <f t="shared" si="26"/>
        <v>992</v>
      </c>
      <c r="J350" s="134">
        <f t="shared" si="36"/>
        <v>0</v>
      </c>
      <c r="K350" s="134">
        <f t="shared" si="26"/>
        <v>992</v>
      </c>
      <c r="L350" s="109">
        <f t="shared" si="36"/>
        <v>992</v>
      </c>
      <c r="M350" s="109">
        <f t="shared" si="36"/>
        <v>0</v>
      </c>
      <c r="N350" s="109">
        <f t="shared" si="27"/>
        <v>992</v>
      </c>
      <c r="O350" s="109">
        <f t="shared" si="36"/>
        <v>0</v>
      </c>
      <c r="P350" s="109">
        <f t="shared" si="27"/>
        <v>992</v>
      </c>
    </row>
    <row r="351" spans="1:16" s="59" customFormat="1" ht="45" customHeight="1" x14ac:dyDescent="0.4">
      <c r="A351" s="60"/>
      <c r="B351" s="5"/>
      <c r="C351" s="56" t="s">
        <v>9</v>
      </c>
      <c r="D351" s="86" t="s">
        <v>424</v>
      </c>
      <c r="E351" s="86" t="s">
        <v>154</v>
      </c>
      <c r="F351" s="49"/>
      <c r="G351" s="134">
        <v>992</v>
      </c>
      <c r="H351" s="134"/>
      <c r="I351" s="134">
        <f t="shared" si="26"/>
        <v>992</v>
      </c>
      <c r="J351" s="134"/>
      <c r="K351" s="134">
        <f t="shared" si="26"/>
        <v>992</v>
      </c>
      <c r="L351" s="109">
        <v>992</v>
      </c>
      <c r="M351" s="109"/>
      <c r="N351" s="109">
        <f t="shared" si="27"/>
        <v>992</v>
      </c>
      <c r="O351" s="109"/>
      <c r="P351" s="109">
        <f t="shared" si="27"/>
        <v>992</v>
      </c>
    </row>
    <row r="352" spans="1:16" ht="81.75" customHeight="1" x14ac:dyDescent="0.4">
      <c r="A352" s="10"/>
      <c r="B352" s="69">
        <v>19</v>
      </c>
      <c r="C352" s="68" t="s">
        <v>61</v>
      </c>
      <c r="D352" s="70" t="s">
        <v>62</v>
      </c>
      <c r="E352" s="70"/>
      <c r="F352" s="7"/>
      <c r="G352" s="135">
        <f t="shared" si="36"/>
        <v>3405.8</v>
      </c>
      <c r="H352" s="135">
        <f t="shared" si="36"/>
        <v>0</v>
      </c>
      <c r="I352" s="135">
        <f t="shared" si="26"/>
        <v>3405.8</v>
      </c>
      <c r="J352" s="135">
        <f t="shared" si="36"/>
        <v>0</v>
      </c>
      <c r="K352" s="135">
        <f t="shared" si="26"/>
        <v>3405.8</v>
      </c>
      <c r="L352" s="108">
        <f t="shared" si="36"/>
        <v>3405.8</v>
      </c>
      <c r="M352" s="108">
        <f t="shared" si="36"/>
        <v>0</v>
      </c>
      <c r="N352" s="108">
        <f t="shared" si="27"/>
        <v>3405.8</v>
      </c>
      <c r="O352" s="108">
        <f t="shared" si="36"/>
        <v>0</v>
      </c>
      <c r="P352" s="108">
        <f t="shared" si="27"/>
        <v>3405.8</v>
      </c>
    </row>
    <row r="353" spans="1:16" ht="42" x14ac:dyDescent="0.4">
      <c r="A353" s="10"/>
      <c r="B353" s="5"/>
      <c r="C353" s="28" t="s">
        <v>63</v>
      </c>
      <c r="D353" s="77" t="s">
        <v>158</v>
      </c>
      <c r="E353" s="77"/>
      <c r="F353" s="49"/>
      <c r="G353" s="134">
        <f t="shared" si="36"/>
        <v>3405.8</v>
      </c>
      <c r="H353" s="134">
        <f t="shared" si="36"/>
        <v>0</v>
      </c>
      <c r="I353" s="134">
        <f t="shared" si="26"/>
        <v>3405.8</v>
      </c>
      <c r="J353" s="134">
        <f t="shared" si="36"/>
        <v>0</v>
      </c>
      <c r="K353" s="134">
        <f t="shared" si="26"/>
        <v>3405.8</v>
      </c>
      <c r="L353" s="109">
        <f t="shared" si="36"/>
        <v>3405.8</v>
      </c>
      <c r="M353" s="109">
        <f t="shared" si="36"/>
        <v>0</v>
      </c>
      <c r="N353" s="109">
        <f t="shared" si="27"/>
        <v>3405.8</v>
      </c>
      <c r="O353" s="109">
        <f t="shared" si="36"/>
        <v>0</v>
      </c>
      <c r="P353" s="109">
        <f t="shared" si="27"/>
        <v>3405.8</v>
      </c>
    </row>
    <row r="354" spans="1:16" ht="21" x14ac:dyDescent="0.4">
      <c r="A354" s="10"/>
      <c r="B354" s="5"/>
      <c r="C354" s="28" t="s">
        <v>42</v>
      </c>
      <c r="D354" s="77" t="s">
        <v>157</v>
      </c>
      <c r="E354" s="77"/>
      <c r="F354" s="49"/>
      <c r="G354" s="134">
        <f t="shared" si="36"/>
        <v>3405.8</v>
      </c>
      <c r="H354" s="134">
        <f t="shared" si="36"/>
        <v>0</v>
      </c>
      <c r="I354" s="134">
        <f t="shared" si="26"/>
        <v>3405.8</v>
      </c>
      <c r="J354" s="134">
        <f t="shared" si="36"/>
        <v>0</v>
      </c>
      <c r="K354" s="134">
        <f t="shared" si="26"/>
        <v>3405.8</v>
      </c>
      <c r="L354" s="109">
        <f t="shared" si="36"/>
        <v>3405.8</v>
      </c>
      <c r="M354" s="109">
        <f t="shared" si="36"/>
        <v>0</v>
      </c>
      <c r="N354" s="109">
        <f t="shared" si="27"/>
        <v>3405.8</v>
      </c>
      <c r="O354" s="109">
        <f t="shared" si="36"/>
        <v>0</v>
      </c>
      <c r="P354" s="109">
        <f t="shared" si="27"/>
        <v>3405.8</v>
      </c>
    </row>
    <row r="355" spans="1:16" ht="115.5" customHeight="1" x14ac:dyDescent="0.4">
      <c r="A355" s="10"/>
      <c r="B355" s="5"/>
      <c r="C355" s="28" t="s">
        <v>38</v>
      </c>
      <c r="D355" s="77" t="s">
        <v>157</v>
      </c>
      <c r="E355" s="77">
        <v>100</v>
      </c>
      <c r="F355" s="49">
        <v>2</v>
      </c>
      <c r="G355" s="134">
        <v>3405.8</v>
      </c>
      <c r="H355" s="134"/>
      <c r="I355" s="134">
        <f t="shared" si="26"/>
        <v>3405.8</v>
      </c>
      <c r="J355" s="134"/>
      <c r="K355" s="134">
        <f t="shared" si="26"/>
        <v>3405.8</v>
      </c>
      <c r="L355" s="109">
        <v>3405.8</v>
      </c>
      <c r="M355" s="109"/>
      <c r="N355" s="109">
        <f t="shared" si="27"/>
        <v>3405.8</v>
      </c>
      <c r="O355" s="109"/>
      <c r="P355" s="109">
        <f t="shared" si="27"/>
        <v>3405.8</v>
      </c>
    </row>
    <row r="356" spans="1:16" ht="40.799999999999997" x14ac:dyDescent="0.4">
      <c r="A356" s="10"/>
      <c r="B356" s="69">
        <v>20</v>
      </c>
      <c r="C356" s="7" t="s">
        <v>64</v>
      </c>
      <c r="D356" s="51" t="s">
        <v>65</v>
      </c>
      <c r="E356" s="51"/>
      <c r="F356" s="13"/>
      <c r="G356" s="135">
        <f t="shared" ref="G356:O358" si="37">G357</f>
        <v>76.8</v>
      </c>
      <c r="H356" s="135">
        <f t="shared" si="37"/>
        <v>0</v>
      </c>
      <c r="I356" s="135">
        <f t="shared" si="26"/>
        <v>76.8</v>
      </c>
      <c r="J356" s="135">
        <f t="shared" si="37"/>
        <v>0</v>
      </c>
      <c r="K356" s="135">
        <f t="shared" si="26"/>
        <v>76.8</v>
      </c>
      <c r="L356" s="108">
        <f t="shared" si="37"/>
        <v>76.8</v>
      </c>
      <c r="M356" s="108">
        <f t="shared" si="37"/>
        <v>0</v>
      </c>
      <c r="N356" s="108">
        <f t="shared" si="27"/>
        <v>76.8</v>
      </c>
      <c r="O356" s="108">
        <f t="shared" si="37"/>
        <v>0</v>
      </c>
      <c r="P356" s="108">
        <f t="shared" si="27"/>
        <v>76.8</v>
      </c>
    </row>
    <row r="357" spans="1:16" ht="71.25" customHeight="1" x14ac:dyDescent="0.4">
      <c r="A357" s="10"/>
      <c r="B357" s="5"/>
      <c r="C357" s="28" t="s">
        <v>66</v>
      </c>
      <c r="D357" s="77" t="s">
        <v>67</v>
      </c>
      <c r="E357" s="77"/>
      <c r="F357" s="50"/>
      <c r="G357" s="134">
        <f t="shared" si="37"/>
        <v>76.8</v>
      </c>
      <c r="H357" s="134">
        <f t="shared" si="37"/>
        <v>0</v>
      </c>
      <c r="I357" s="134">
        <f t="shared" si="26"/>
        <v>76.8</v>
      </c>
      <c r="J357" s="134">
        <f t="shared" si="37"/>
        <v>0</v>
      </c>
      <c r="K357" s="134">
        <f t="shared" si="26"/>
        <v>76.8</v>
      </c>
      <c r="L357" s="109">
        <f t="shared" si="37"/>
        <v>76.8</v>
      </c>
      <c r="M357" s="109">
        <f t="shared" si="37"/>
        <v>0</v>
      </c>
      <c r="N357" s="109">
        <f t="shared" si="27"/>
        <v>76.8</v>
      </c>
      <c r="O357" s="109">
        <f t="shared" si="37"/>
        <v>0</v>
      </c>
      <c r="P357" s="109">
        <f t="shared" si="27"/>
        <v>76.8</v>
      </c>
    </row>
    <row r="358" spans="1:16" ht="21" x14ac:dyDescent="0.4">
      <c r="A358" s="10"/>
      <c r="B358" s="5"/>
      <c r="C358" s="28" t="s">
        <v>42</v>
      </c>
      <c r="D358" s="77" t="s">
        <v>68</v>
      </c>
      <c r="E358" s="77"/>
      <c r="F358" s="50"/>
      <c r="G358" s="134">
        <f t="shared" si="37"/>
        <v>76.8</v>
      </c>
      <c r="H358" s="134">
        <f t="shared" si="37"/>
        <v>0</v>
      </c>
      <c r="I358" s="134">
        <f t="shared" si="26"/>
        <v>76.8</v>
      </c>
      <c r="J358" s="134">
        <f t="shared" si="37"/>
        <v>0</v>
      </c>
      <c r="K358" s="134">
        <f t="shared" si="26"/>
        <v>76.8</v>
      </c>
      <c r="L358" s="109">
        <f t="shared" si="37"/>
        <v>76.8</v>
      </c>
      <c r="M358" s="109">
        <f t="shared" si="37"/>
        <v>0</v>
      </c>
      <c r="N358" s="109">
        <f t="shared" si="27"/>
        <v>76.8</v>
      </c>
      <c r="O358" s="109">
        <f t="shared" si="37"/>
        <v>0</v>
      </c>
      <c r="P358" s="109">
        <f t="shared" si="27"/>
        <v>76.8</v>
      </c>
    </row>
    <row r="359" spans="1:16" ht="114" customHeight="1" x14ac:dyDescent="0.4">
      <c r="A359" s="10"/>
      <c r="B359" s="5"/>
      <c r="C359" s="28" t="s">
        <v>38</v>
      </c>
      <c r="D359" s="77" t="s">
        <v>68</v>
      </c>
      <c r="E359" s="77">
        <v>100</v>
      </c>
      <c r="F359" s="50">
        <v>3</v>
      </c>
      <c r="G359" s="134">
        <v>76.8</v>
      </c>
      <c r="H359" s="134"/>
      <c r="I359" s="134">
        <f t="shared" si="26"/>
        <v>76.8</v>
      </c>
      <c r="J359" s="134"/>
      <c r="K359" s="134">
        <f t="shared" si="26"/>
        <v>76.8</v>
      </c>
      <c r="L359" s="109">
        <v>76.8</v>
      </c>
      <c r="M359" s="109"/>
      <c r="N359" s="109">
        <f t="shared" si="27"/>
        <v>76.8</v>
      </c>
      <c r="O359" s="109"/>
      <c r="P359" s="109">
        <f t="shared" si="27"/>
        <v>76.8</v>
      </c>
    </row>
    <row r="360" spans="1:16" ht="40.799999999999997" x14ac:dyDescent="0.4">
      <c r="A360" s="10"/>
      <c r="B360" s="69">
        <v>21</v>
      </c>
      <c r="C360" s="7" t="s">
        <v>69</v>
      </c>
      <c r="D360" s="51" t="s">
        <v>156</v>
      </c>
      <c r="E360" s="51"/>
      <c r="F360" s="13"/>
      <c r="G360" s="135">
        <f>G361+G366+G390+G395+G398+G410</f>
        <v>174526.9</v>
      </c>
      <c r="H360" s="135">
        <f>H361+H366+H390+H395+H398+H410</f>
        <v>-2.6</v>
      </c>
      <c r="I360" s="135">
        <f t="shared" si="26"/>
        <v>174524.3</v>
      </c>
      <c r="J360" s="135">
        <f>J361+J366+J390+J395+J398+J410</f>
        <v>0</v>
      </c>
      <c r="K360" s="135">
        <f t="shared" si="26"/>
        <v>174524.3</v>
      </c>
      <c r="L360" s="108">
        <f>L361+L366+L390+L395+L398+L410</f>
        <v>174909.19999999998</v>
      </c>
      <c r="M360" s="108">
        <f>M361+M366+M390+M395+M398+M410</f>
        <v>-135.4</v>
      </c>
      <c r="N360" s="108">
        <f t="shared" si="27"/>
        <v>174773.8</v>
      </c>
      <c r="O360" s="108">
        <f>O361+O366+O390+O395+O398+O410</f>
        <v>0</v>
      </c>
      <c r="P360" s="108">
        <f t="shared" si="27"/>
        <v>174773.8</v>
      </c>
    </row>
    <row r="361" spans="1:16" ht="67.5" customHeight="1" x14ac:dyDescent="0.4">
      <c r="A361" s="10"/>
      <c r="B361" s="5"/>
      <c r="C361" s="49" t="s">
        <v>70</v>
      </c>
      <c r="D361" s="77" t="s">
        <v>71</v>
      </c>
      <c r="E361" s="77"/>
      <c r="F361" s="50"/>
      <c r="G361" s="134">
        <f>G362</f>
        <v>57105.799999999996</v>
      </c>
      <c r="H361" s="134">
        <f>H362</f>
        <v>0</v>
      </c>
      <c r="I361" s="134">
        <f t="shared" si="26"/>
        <v>57105.799999999996</v>
      </c>
      <c r="J361" s="134">
        <f>J362</f>
        <v>0</v>
      </c>
      <c r="K361" s="134">
        <f t="shared" si="26"/>
        <v>57105.799999999996</v>
      </c>
      <c r="L361" s="109">
        <f>L362</f>
        <v>57105.799999999996</v>
      </c>
      <c r="M361" s="109">
        <f>M362</f>
        <v>0</v>
      </c>
      <c r="N361" s="109">
        <f t="shared" si="27"/>
        <v>57105.799999999996</v>
      </c>
      <c r="O361" s="109">
        <f>O362</f>
        <v>0</v>
      </c>
      <c r="P361" s="109">
        <f t="shared" si="27"/>
        <v>57105.799999999996</v>
      </c>
    </row>
    <row r="362" spans="1:16" ht="21" x14ac:dyDescent="0.4">
      <c r="A362" s="10"/>
      <c r="B362" s="5"/>
      <c r="C362" s="28" t="s">
        <v>42</v>
      </c>
      <c r="D362" s="77" t="s">
        <v>72</v>
      </c>
      <c r="E362" s="77"/>
      <c r="F362" s="50"/>
      <c r="G362" s="134">
        <f>G363+G364+G365</f>
        <v>57105.799999999996</v>
      </c>
      <c r="H362" s="134">
        <f>H363+H364+H365</f>
        <v>0</v>
      </c>
      <c r="I362" s="134">
        <f t="shared" si="26"/>
        <v>57105.799999999996</v>
      </c>
      <c r="J362" s="134">
        <f>J363+J364+J365</f>
        <v>0</v>
      </c>
      <c r="K362" s="134">
        <f t="shared" si="26"/>
        <v>57105.799999999996</v>
      </c>
      <c r="L362" s="109">
        <f>L363+L364+L365</f>
        <v>57105.799999999996</v>
      </c>
      <c r="M362" s="109">
        <f>M363+M364+M365</f>
        <v>0</v>
      </c>
      <c r="N362" s="109">
        <f t="shared" si="27"/>
        <v>57105.799999999996</v>
      </c>
      <c r="O362" s="109">
        <f>O363+O364+O365</f>
        <v>0</v>
      </c>
      <c r="P362" s="109">
        <f t="shared" si="27"/>
        <v>57105.799999999996</v>
      </c>
    </row>
    <row r="363" spans="1:16" ht="119.25" customHeight="1" x14ac:dyDescent="0.4">
      <c r="A363" s="10"/>
      <c r="B363" s="5"/>
      <c r="C363" s="28" t="s">
        <v>38</v>
      </c>
      <c r="D363" s="77" t="s">
        <v>72</v>
      </c>
      <c r="E363" s="77">
        <v>100</v>
      </c>
      <c r="F363" s="50">
        <v>4</v>
      </c>
      <c r="G363" s="134">
        <v>56429.599999999999</v>
      </c>
      <c r="H363" s="134"/>
      <c r="I363" s="134">
        <f t="shared" si="26"/>
        <v>56429.599999999999</v>
      </c>
      <c r="J363" s="134"/>
      <c r="K363" s="134">
        <f t="shared" si="26"/>
        <v>56429.599999999999</v>
      </c>
      <c r="L363" s="109">
        <v>56429.599999999999</v>
      </c>
      <c r="M363" s="109"/>
      <c r="N363" s="109">
        <f t="shared" si="27"/>
        <v>56429.599999999999</v>
      </c>
      <c r="O363" s="109"/>
      <c r="P363" s="109">
        <f t="shared" si="27"/>
        <v>56429.599999999999</v>
      </c>
    </row>
    <row r="364" spans="1:16" ht="42" x14ac:dyDescent="0.4">
      <c r="A364" s="10"/>
      <c r="B364" s="5"/>
      <c r="C364" s="28" t="s">
        <v>9</v>
      </c>
      <c r="D364" s="77" t="s">
        <v>72</v>
      </c>
      <c r="E364" s="77">
        <v>200</v>
      </c>
      <c r="F364" s="50">
        <v>4</v>
      </c>
      <c r="G364" s="134">
        <v>492.7</v>
      </c>
      <c r="H364" s="134"/>
      <c r="I364" s="134">
        <f t="shared" si="26"/>
        <v>492.7</v>
      </c>
      <c r="J364" s="134"/>
      <c r="K364" s="134">
        <f t="shared" si="26"/>
        <v>492.7</v>
      </c>
      <c r="L364" s="109">
        <v>492.7</v>
      </c>
      <c r="M364" s="109"/>
      <c r="N364" s="109">
        <f t="shared" si="27"/>
        <v>492.7</v>
      </c>
      <c r="O364" s="109"/>
      <c r="P364" s="109">
        <f t="shared" si="27"/>
        <v>492.7</v>
      </c>
    </row>
    <row r="365" spans="1:16" ht="21" x14ac:dyDescent="0.4">
      <c r="A365" s="10"/>
      <c r="B365" s="5"/>
      <c r="C365" s="28" t="s">
        <v>11</v>
      </c>
      <c r="D365" s="77" t="s">
        <v>72</v>
      </c>
      <c r="E365" s="77">
        <v>800</v>
      </c>
      <c r="F365" s="50">
        <v>4</v>
      </c>
      <c r="G365" s="134">
        <v>183.5</v>
      </c>
      <c r="H365" s="134"/>
      <c r="I365" s="134">
        <f t="shared" si="26"/>
        <v>183.5</v>
      </c>
      <c r="J365" s="134"/>
      <c r="K365" s="134">
        <f t="shared" si="26"/>
        <v>183.5</v>
      </c>
      <c r="L365" s="109">
        <v>183.5</v>
      </c>
      <c r="M365" s="109"/>
      <c r="N365" s="109">
        <f t="shared" si="27"/>
        <v>183.5</v>
      </c>
      <c r="O365" s="109"/>
      <c r="P365" s="109">
        <f t="shared" si="27"/>
        <v>183.5</v>
      </c>
    </row>
    <row r="366" spans="1:16" ht="53.25" customHeight="1" x14ac:dyDescent="0.4">
      <c r="A366" s="10"/>
      <c r="B366" s="5"/>
      <c r="C366" s="49" t="s">
        <v>73</v>
      </c>
      <c r="D366" s="77" t="s">
        <v>74</v>
      </c>
      <c r="E366" s="77"/>
      <c r="F366" s="50"/>
      <c r="G366" s="134">
        <f>G367+G369+G372+G375+G378+G381+G384+G387</f>
        <v>15447.5</v>
      </c>
      <c r="H366" s="134">
        <f>H367+H369+H372+H375+H378+H381+H384+H387</f>
        <v>-2.6</v>
      </c>
      <c r="I366" s="134">
        <f t="shared" si="26"/>
        <v>15444.9</v>
      </c>
      <c r="J366" s="134">
        <f>J367+J369+J372+J375+J378+J381+J384+J387</f>
        <v>0</v>
      </c>
      <c r="K366" s="134">
        <f t="shared" si="26"/>
        <v>15444.9</v>
      </c>
      <c r="L366" s="109">
        <f>L367+L369+L372+L375+L378+L381+L384+L387</f>
        <v>15507</v>
      </c>
      <c r="M366" s="109">
        <f>M367+M369+M372+M375+M378+M381+M384+M387</f>
        <v>-135.4</v>
      </c>
      <c r="N366" s="109">
        <f t="shared" si="27"/>
        <v>15371.6</v>
      </c>
      <c r="O366" s="109">
        <f>O367+O369+O372+O375+O378+O381+O384+O387</f>
        <v>0</v>
      </c>
      <c r="P366" s="109">
        <f t="shared" si="27"/>
        <v>15371.6</v>
      </c>
    </row>
    <row r="367" spans="1:16" ht="96.75" customHeight="1" x14ac:dyDescent="0.4">
      <c r="A367" s="10"/>
      <c r="B367" s="5"/>
      <c r="C367" s="19" t="s">
        <v>166</v>
      </c>
      <c r="D367" s="77" t="s">
        <v>75</v>
      </c>
      <c r="E367" s="77"/>
      <c r="F367" s="50"/>
      <c r="G367" s="134">
        <f>G368</f>
        <v>85.9</v>
      </c>
      <c r="H367" s="134">
        <f>H368</f>
        <v>-2.6</v>
      </c>
      <c r="I367" s="134">
        <f t="shared" si="26"/>
        <v>83.300000000000011</v>
      </c>
      <c r="J367" s="134">
        <f>J368</f>
        <v>0</v>
      </c>
      <c r="K367" s="134">
        <f t="shared" si="26"/>
        <v>83.300000000000011</v>
      </c>
      <c r="L367" s="109">
        <f>L368</f>
        <v>145.4</v>
      </c>
      <c r="M367" s="109">
        <f>M368</f>
        <v>-135.4</v>
      </c>
      <c r="N367" s="109">
        <f t="shared" si="27"/>
        <v>10</v>
      </c>
      <c r="O367" s="109">
        <f>O368</f>
        <v>0</v>
      </c>
      <c r="P367" s="109">
        <f t="shared" si="27"/>
        <v>10</v>
      </c>
    </row>
    <row r="368" spans="1:16" ht="42" x14ac:dyDescent="0.4">
      <c r="A368" s="10"/>
      <c r="B368" s="5"/>
      <c r="C368" s="28" t="s">
        <v>9</v>
      </c>
      <c r="D368" s="77" t="s">
        <v>75</v>
      </c>
      <c r="E368" s="77">
        <v>200</v>
      </c>
      <c r="F368" s="50">
        <v>5</v>
      </c>
      <c r="G368" s="134">
        <v>85.9</v>
      </c>
      <c r="H368" s="134">
        <v>-2.6</v>
      </c>
      <c r="I368" s="134">
        <f t="shared" si="26"/>
        <v>83.300000000000011</v>
      </c>
      <c r="J368" s="134"/>
      <c r="K368" s="134">
        <f t="shared" si="26"/>
        <v>83.300000000000011</v>
      </c>
      <c r="L368" s="109">
        <v>145.4</v>
      </c>
      <c r="M368" s="109">
        <v>-135.4</v>
      </c>
      <c r="N368" s="109">
        <f t="shared" si="27"/>
        <v>10</v>
      </c>
      <c r="O368" s="109"/>
      <c r="P368" s="109">
        <f t="shared" si="27"/>
        <v>10</v>
      </c>
    </row>
    <row r="369" spans="1:16" ht="63" x14ac:dyDescent="0.4">
      <c r="A369" s="10"/>
      <c r="B369" s="5"/>
      <c r="C369" s="49" t="s">
        <v>78</v>
      </c>
      <c r="D369" s="77" t="s">
        <v>79</v>
      </c>
      <c r="E369" s="77"/>
      <c r="F369" s="50"/>
      <c r="G369" s="134">
        <f>G370+G371</f>
        <v>979.7</v>
      </c>
      <c r="H369" s="134">
        <f>H370+H371</f>
        <v>0</v>
      </c>
      <c r="I369" s="134">
        <f t="shared" ref="I369:K432" si="38">G369+H369</f>
        <v>979.7</v>
      </c>
      <c r="J369" s="134">
        <f>J370+J371</f>
        <v>0</v>
      </c>
      <c r="K369" s="134">
        <f t="shared" si="38"/>
        <v>979.7</v>
      </c>
      <c r="L369" s="109">
        <f>L370+L371</f>
        <v>979.7</v>
      </c>
      <c r="M369" s="109">
        <f>M370+M371</f>
        <v>0</v>
      </c>
      <c r="N369" s="109">
        <f t="shared" si="27"/>
        <v>979.7</v>
      </c>
      <c r="O369" s="109">
        <f>O370+O371</f>
        <v>0</v>
      </c>
      <c r="P369" s="109">
        <f t="shared" si="27"/>
        <v>979.7</v>
      </c>
    </row>
    <row r="370" spans="1:16" ht="84" x14ac:dyDescent="0.4">
      <c r="A370" s="10"/>
      <c r="B370" s="5"/>
      <c r="C370" s="47" t="s">
        <v>38</v>
      </c>
      <c r="D370" s="77" t="s">
        <v>79</v>
      </c>
      <c r="E370" s="77">
        <v>100</v>
      </c>
      <c r="F370" s="50"/>
      <c r="G370" s="134">
        <v>895.7</v>
      </c>
      <c r="H370" s="134"/>
      <c r="I370" s="134">
        <f t="shared" si="38"/>
        <v>895.7</v>
      </c>
      <c r="J370" s="134"/>
      <c r="K370" s="134">
        <f t="shared" si="38"/>
        <v>895.7</v>
      </c>
      <c r="L370" s="109">
        <v>895.7</v>
      </c>
      <c r="M370" s="109"/>
      <c r="N370" s="109">
        <f t="shared" si="27"/>
        <v>895.7</v>
      </c>
      <c r="O370" s="109"/>
      <c r="P370" s="109">
        <f t="shared" si="27"/>
        <v>895.7</v>
      </c>
    </row>
    <row r="371" spans="1:16" ht="42" x14ac:dyDescent="0.4">
      <c r="A371" s="10"/>
      <c r="B371" s="5"/>
      <c r="C371" s="47" t="s">
        <v>9</v>
      </c>
      <c r="D371" s="77" t="s">
        <v>79</v>
      </c>
      <c r="E371" s="77">
        <v>200</v>
      </c>
      <c r="F371" s="50"/>
      <c r="G371" s="134">
        <v>84</v>
      </c>
      <c r="H371" s="134"/>
      <c r="I371" s="134">
        <f t="shared" si="38"/>
        <v>84</v>
      </c>
      <c r="J371" s="134"/>
      <c r="K371" s="134">
        <f t="shared" si="38"/>
        <v>84</v>
      </c>
      <c r="L371" s="109">
        <v>84</v>
      </c>
      <c r="M371" s="109"/>
      <c r="N371" s="109">
        <f t="shared" si="27"/>
        <v>84</v>
      </c>
      <c r="O371" s="109"/>
      <c r="P371" s="109">
        <f t="shared" si="27"/>
        <v>84</v>
      </c>
    </row>
    <row r="372" spans="1:16" ht="66" customHeight="1" x14ac:dyDescent="0.4">
      <c r="A372" s="10"/>
      <c r="B372" s="5"/>
      <c r="C372" s="19" t="s">
        <v>165</v>
      </c>
      <c r="D372" s="77" t="s">
        <v>76</v>
      </c>
      <c r="E372" s="77"/>
      <c r="F372" s="50"/>
      <c r="G372" s="134">
        <f>G373+G374</f>
        <v>1953.4</v>
      </c>
      <c r="H372" s="134">
        <f>H373+H374</f>
        <v>0</v>
      </c>
      <c r="I372" s="134">
        <f t="shared" si="38"/>
        <v>1953.4</v>
      </c>
      <c r="J372" s="134">
        <f>J373+J374</f>
        <v>0</v>
      </c>
      <c r="K372" s="134">
        <f t="shared" si="38"/>
        <v>1953.4</v>
      </c>
      <c r="L372" s="109">
        <f>L373+L374</f>
        <v>1953.4</v>
      </c>
      <c r="M372" s="109">
        <f>M373+M374</f>
        <v>0</v>
      </c>
      <c r="N372" s="109">
        <f t="shared" ref="N372:P435" si="39">L372+M372</f>
        <v>1953.4</v>
      </c>
      <c r="O372" s="109">
        <f>O373+O374</f>
        <v>0</v>
      </c>
      <c r="P372" s="109">
        <f t="shared" si="39"/>
        <v>1953.4</v>
      </c>
    </row>
    <row r="373" spans="1:16" ht="110.25" customHeight="1" x14ac:dyDescent="0.4">
      <c r="A373" s="10"/>
      <c r="B373" s="5"/>
      <c r="C373" s="28" t="s">
        <v>38</v>
      </c>
      <c r="D373" s="77" t="s">
        <v>76</v>
      </c>
      <c r="E373" s="77">
        <v>100</v>
      </c>
      <c r="F373" s="50">
        <v>4</v>
      </c>
      <c r="G373" s="134">
        <v>1791.4</v>
      </c>
      <c r="H373" s="134"/>
      <c r="I373" s="134">
        <f t="shared" si="38"/>
        <v>1791.4</v>
      </c>
      <c r="J373" s="134"/>
      <c r="K373" s="134">
        <f t="shared" si="38"/>
        <v>1791.4</v>
      </c>
      <c r="L373" s="109">
        <v>1791.4</v>
      </c>
      <c r="M373" s="109"/>
      <c r="N373" s="109">
        <f t="shared" si="39"/>
        <v>1791.4</v>
      </c>
      <c r="O373" s="109"/>
      <c r="P373" s="109">
        <f t="shared" si="39"/>
        <v>1791.4</v>
      </c>
    </row>
    <row r="374" spans="1:16" ht="48" customHeight="1" x14ac:dyDescent="0.4">
      <c r="A374" s="10"/>
      <c r="B374" s="5"/>
      <c r="C374" s="28" t="s">
        <v>9</v>
      </c>
      <c r="D374" s="77" t="s">
        <v>76</v>
      </c>
      <c r="E374" s="77">
        <v>200</v>
      </c>
      <c r="F374" s="50">
        <v>4</v>
      </c>
      <c r="G374" s="134">
        <v>162</v>
      </c>
      <c r="H374" s="134"/>
      <c r="I374" s="134">
        <f t="shared" si="38"/>
        <v>162</v>
      </c>
      <c r="J374" s="134"/>
      <c r="K374" s="134">
        <f t="shared" si="38"/>
        <v>162</v>
      </c>
      <c r="L374" s="109">
        <v>162</v>
      </c>
      <c r="M374" s="109"/>
      <c r="N374" s="109">
        <f t="shared" si="39"/>
        <v>162</v>
      </c>
      <c r="O374" s="109"/>
      <c r="P374" s="109">
        <f t="shared" si="39"/>
        <v>162</v>
      </c>
    </row>
    <row r="375" spans="1:16" s="59" customFormat="1" ht="216.6" customHeight="1" x14ac:dyDescent="0.4">
      <c r="A375" s="60"/>
      <c r="B375" s="5"/>
      <c r="C375" s="49" t="s">
        <v>80</v>
      </c>
      <c r="D375" s="77" t="s">
        <v>171</v>
      </c>
      <c r="E375" s="77"/>
      <c r="F375" s="50"/>
      <c r="G375" s="134">
        <f>G376+G377</f>
        <v>1314.6000000000001</v>
      </c>
      <c r="H375" s="134">
        <f>H376+H377</f>
        <v>0</v>
      </c>
      <c r="I375" s="134">
        <f t="shared" si="38"/>
        <v>1314.6000000000001</v>
      </c>
      <c r="J375" s="134">
        <f>J376+J377</f>
        <v>0</v>
      </c>
      <c r="K375" s="134">
        <f t="shared" si="38"/>
        <v>1314.6000000000001</v>
      </c>
      <c r="L375" s="109">
        <f>L376+L377</f>
        <v>1314.6000000000001</v>
      </c>
      <c r="M375" s="109">
        <f>M376+M377</f>
        <v>0</v>
      </c>
      <c r="N375" s="109">
        <f t="shared" si="39"/>
        <v>1314.6000000000001</v>
      </c>
      <c r="O375" s="109">
        <f>O376+O377</f>
        <v>0</v>
      </c>
      <c r="P375" s="109">
        <f t="shared" si="39"/>
        <v>1314.6000000000001</v>
      </c>
    </row>
    <row r="376" spans="1:16" s="59" customFormat="1" ht="93" customHeight="1" x14ac:dyDescent="0.4">
      <c r="A376" s="60"/>
      <c r="B376" s="5"/>
      <c r="C376" s="49" t="s">
        <v>38</v>
      </c>
      <c r="D376" s="77" t="s">
        <v>171</v>
      </c>
      <c r="E376" s="77">
        <v>100</v>
      </c>
      <c r="F376" s="50"/>
      <c r="G376" s="134">
        <v>1146.2</v>
      </c>
      <c r="H376" s="134"/>
      <c r="I376" s="134">
        <f t="shared" si="38"/>
        <v>1146.2</v>
      </c>
      <c r="J376" s="134"/>
      <c r="K376" s="134">
        <f t="shared" si="38"/>
        <v>1146.2</v>
      </c>
      <c r="L376" s="109">
        <v>1146.2</v>
      </c>
      <c r="M376" s="109"/>
      <c r="N376" s="109">
        <f t="shared" si="39"/>
        <v>1146.2</v>
      </c>
      <c r="O376" s="109"/>
      <c r="P376" s="109">
        <f t="shared" si="39"/>
        <v>1146.2</v>
      </c>
    </row>
    <row r="377" spans="1:16" s="59" customFormat="1" ht="42" x14ac:dyDescent="0.4">
      <c r="A377" s="60"/>
      <c r="B377" s="5"/>
      <c r="C377" s="49" t="s">
        <v>9</v>
      </c>
      <c r="D377" s="77" t="s">
        <v>171</v>
      </c>
      <c r="E377" s="77">
        <v>200</v>
      </c>
      <c r="F377" s="50"/>
      <c r="G377" s="134">
        <v>168.4</v>
      </c>
      <c r="H377" s="134"/>
      <c r="I377" s="134">
        <f t="shared" si="38"/>
        <v>168.4</v>
      </c>
      <c r="J377" s="134"/>
      <c r="K377" s="134">
        <f t="shared" si="38"/>
        <v>168.4</v>
      </c>
      <c r="L377" s="109">
        <v>168.4</v>
      </c>
      <c r="M377" s="109"/>
      <c r="N377" s="109">
        <f t="shared" si="39"/>
        <v>168.4</v>
      </c>
      <c r="O377" s="109"/>
      <c r="P377" s="109">
        <f t="shared" si="39"/>
        <v>168.4</v>
      </c>
    </row>
    <row r="378" spans="1:16" s="59" customFormat="1" ht="57.6" x14ac:dyDescent="0.4">
      <c r="A378" s="60"/>
      <c r="B378" s="5"/>
      <c r="C378" s="44" t="s">
        <v>170</v>
      </c>
      <c r="D378" s="77" t="s">
        <v>172</v>
      </c>
      <c r="E378" s="77"/>
      <c r="F378" s="50"/>
      <c r="G378" s="134">
        <f>G379+G380</f>
        <v>979.90000000000009</v>
      </c>
      <c r="H378" s="134">
        <f>H379+H380</f>
        <v>0</v>
      </c>
      <c r="I378" s="134">
        <f t="shared" si="38"/>
        <v>979.90000000000009</v>
      </c>
      <c r="J378" s="134">
        <f>J379+J380</f>
        <v>0</v>
      </c>
      <c r="K378" s="134">
        <f t="shared" si="38"/>
        <v>979.90000000000009</v>
      </c>
      <c r="L378" s="109">
        <f>L379+L380</f>
        <v>979.90000000000009</v>
      </c>
      <c r="M378" s="109">
        <f>M379+M380</f>
        <v>0</v>
      </c>
      <c r="N378" s="109">
        <f t="shared" si="39"/>
        <v>979.90000000000009</v>
      </c>
      <c r="O378" s="109">
        <f>O379+O380</f>
        <v>0</v>
      </c>
      <c r="P378" s="109">
        <f t="shared" si="39"/>
        <v>979.90000000000009</v>
      </c>
    </row>
    <row r="379" spans="1:16" s="59" customFormat="1" ht="84" x14ac:dyDescent="0.4">
      <c r="A379" s="60"/>
      <c r="B379" s="5"/>
      <c r="C379" s="49" t="s">
        <v>38</v>
      </c>
      <c r="D379" s="77" t="s">
        <v>172</v>
      </c>
      <c r="E379" s="77">
        <v>100</v>
      </c>
      <c r="F379" s="50"/>
      <c r="G379" s="134">
        <v>895.7</v>
      </c>
      <c r="H379" s="134"/>
      <c r="I379" s="134">
        <f t="shared" si="38"/>
        <v>895.7</v>
      </c>
      <c r="J379" s="134"/>
      <c r="K379" s="134">
        <f t="shared" si="38"/>
        <v>895.7</v>
      </c>
      <c r="L379" s="109">
        <v>895.7</v>
      </c>
      <c r="M379" s="109"/>
      <c r="N379" s="109">
        <f t="shared" si="39"/>
        <v>895.7</v>
      </c>
      <c r="O379" s="109"/>
      <c r="P379" s="109">
        <f t="shared" si="39"/>
        <v>895.7</v>
      </c>
    </row>
    <row r="380" spans="1:16" s="59" customFormat="1" ht="42" x14ac:dyDescent="0.4">
      <c r="A380" s="60"/>
      <c r="B380" s="5"/>
      <c r="C380" s="49" t="s">
        <v>9</v>
      </c>
      <c r="D380" s="77" t="s">
        <v>172</v>
      </c>
      <c r="E380" s="77">
        <v>200</v>
      </c>
      <c r="F380" s="50"/>
      <c r="G380" s="134">
        <v>84.2</v>
      </c>
      <c r="H380" s="134"/>
      <c r="I380" s="134">
        <f t="shared" si="38"/>
        <v>84.2</v>
      </c>
      <c r="J380" s="134"/>
      <c r="K380" s="134">
        <f t="shared" si="38"/>
        <v>84.2</v>
      </c>
      <c r="L380" s="109">
        <v>84.2</v>
      </c>
      <c r="M380" s="109"/>
      <c r="N380" s="109">
        <f t="shared" si="39"/>
        <v>84.2</v>
      </c>
      <c r="O380" s="109"/>
      <c r="P380" s="109">
        <f t="shared" si="39"/>
        <v>84.2</v>
      </c>
    </row>
    <row r="381" spans="1:16" s="59" customFormat="1" ht="63" x14ac:dyDescent="0.4">
      <c r="A381" s="60"/>
      <c r="B381" s="5"/>
      <c r="C381" s="49" t="s">
        <v>77</v>
      </c>
      <c r="D381" s="77" t="s">
        <v>173</v>
      </c>
      <c r="E381" s="77"/>
      <c r="F381" s="50"/>
      <c r="G381" s="134">
        <f>G382+G383</f>
        <v>5138.5</v>
      </c>
      <c r="H381" s="134">
        <f>H382+H383</f>
        <v>0</v>
      </c>
      <c r="I381" s="134">
        <f t="shared" si="38"/>
        <v>5138.5</v>
      </c>
      <c r="J381" s="134">
        <f>J382+J383</f>
        <v>0</v>
      </c>
      <c r="K381" s="134">
        <f t="shared" si="38"/>
        <v>5138.5</v>
      </c>
      <c r="L381" s="109">
        <f>L382+L383</f>
        <v>5138.5</v>
      </c>
      <c r="M381" s="109">
        <f>M382+M383</f>
        <v>0</v>
      </c>
      <c r="N381" s="109">
        <f t="shared" si="39"/>
        <v>5138.5</v>
      </c>
      <c r="O381" s="109">
        <f>O382+O383</f>
        <v>0</v>
      </c>
      <c r="P381" s="109">
        <f t="shared" si="39"/>
        <v>5138.5</v>
      </c>
    </row>
    <row r="382" spans="1:16" s="59" customFormat="1" ht="84" x14ac:dyDescent="0.4">
      <c r="A382" s="60"/>
      <c r="B382" s="5"/>
      <c r="C382" s="49" t="s">
        <v>38</v>
      </c>
      <c r="D382" s="77" t="s">
        <v>173</v>
      </c>
      <c r="E382" s="77">
        <v>100</v>
      </c>
      <c r="F382" s="50"/>
      <c r="G382" s="134">
        <v>4717.5</v>
      </c>
      <c r="H382" s="134"/>
      <c r="I382" s="134">
        <f t="shared" si="38"/>
        <v>4717.5</v>
      </c>
      <c r="J382" s="134"/>
      <c r="K382" s="134">
        <f t="shared" si="38"/>
        <v>4717.5</v>
      </c>
      <c r="L382" s="109">
        <v>4717.5</v>
      </c>
      <c r="M382" s="109"/>
      <c r="N382" s="109">
        <f t="shared" si="39"/>
        <v>4717.5</v>
      </c>
      <c r="O382" s="109"/>
      <c r="P382" s="109">
        <f t="shared" si="39"/>
        <v>4717.5</v>
      </c>
    </row>
    <row r="383" spans="1:16" s="59" customFormat="1" ht="42" x14ac:dyDescent="0.4">
      <c r="A383" s="60"/>
      <c r="B383" s="5"/>
      <c r="C383" s="49" t="s">
        <v>9</v>
      </c>
      <c r="D383" s="77" t="s">
        <v>173</v>
      </c>
      <c r="E383" s="77">
        <v>200</v>
      </c>
      <c r="F383" s="50"/>
      <c r="G383" s="134">
        <v>421</v>
      </c>
      <c r="H383" s="134"/>
      <c r="I383" s="134">
        <f t="shared" si="38"/>
        <v>421</v>
      </c>
      <c r="J383" s="134"/>
      <c r="K383" s="134">
        <f t="shared" si="38"/>
        <v>421</v>
      </c>
      <c r="L383" s="109">
        <v>421</v>
      </c>
      <c r="M383" s="109"/>
      <c r="N383" s="109">
        <f t="shared" si="39"/>
        <v>421</v>
      </c>
      <c r="O383" s="109"/>
      <c r="P383" s="109">
        <f t="shared" si="39"/>
        <v>421</v>
      </c>
    </row>
    <row r="384" spans="1:16" s="59" customFormat="1" ht="63" x14ac:dyDescent="0.4">
      <c r="A384" s="60"/>
      <c r="B384" s="5"/>
      <c r="C384" s="49" t="s">
        <v>152</v>
      </c>
      <c r="D384" s="77" t="s">
        <v>174</v>
      </c>
      <c r="E384" s="77"/>
      <c r="F384" s="50"/>
      <c r="G384" s="134">
        <f>G385+G386</f>
        <v>4015.7999999999997</v>
      </c>
      <c r="H384" s="134">
        <f>H385+H386</f>
        <v>0</v>
      </c>
      <c r="I384" s="134">
        <f t="shared" si="38"/>
        <v>4015.7999999999997</v>
      </c>
      <c r="J384" s="134">
        <f>J385+J386</f>
        <v>0</v>
      </c>
      <c r="K384" s="134">
        <f t="shared" si="38"/>
        <v>4015.7999999999997</v>
      </c>
      <c r="L384" s="109">
        <f>L385+L386</f>
        <v>4015.7999999999997</v>
      </c>
      <c r="M384" s="109">
        <f>M385+M386</f>
        <v>0</v>
      </c>
      <c r="N384" s="109">
        <f t="shared" si="39"/>
        <v>4015.7999999999997</v>
      </c>
      <c r="O384" s="109">
        <f>O385+O386</f>
        <v>0</v>
      </c>
      <c r="P384" s="109">
        <f t="shared" si="39"/>
        <v>4015.7999999999997</v>
      </c>
    </row>
    <row r="385" spans="1:16" s="59" customFormat="1" ht="84" x14ac:dyDescent="0.4">
      <c r="A385" s="60"/>
      <c r="B385" s="5"/>
      <c r="C385" s="49" t="s">
        <v>38</v>
      </c>
      <c r="D385" s="77" t="s">
        <v>174</v>
      </c>
      <c r="E385" s="77">
        <v>100</v>
      </c>
      <c r="F385" s="50"/>
      <c r="G385" s="134">
        <v>3763.2</v>
      </c>
      <c r="H385" s="134"/>
      <c r="I385" s="134">
        <f t="shared" si="38"/>
        <v>3763.2</v>
      </c>
      <c r="J385" s="134"/>
      <c r="K385" s="134">
        <f t="shared" si="38"/>
        <v>3763.2</v>
      </c>
      <c r="L385" s="109">
        <v>3763.2</v>
      </c>
      <c r="M385" s="109"/>
      <c r="N385" s="109">
        <f t="shared" si="39"/>
        <v>3763.2</v>
      </c>
      <c r="O385" s="109"/>
      <c r="P385" s="109">
        <f t="shared" si="39"/>
        <v>3763.2</v>
      </c>
    </row>
    <row r="386" spans="1:16" s="59" customFormat="1" ht="42" x14ac:dyDescent="0.4">
      <c r="A386" s="60"/>
      <c r="B386" s="5"/>
      <c r="C386" s="49" t="s">
        <v>9</v>
      </c>
      <c r="D386" s="77" t="s">
        <v>174</v>
      </c>
      <c r="E386" s="77">
        <v>200</v>
      </c>
      <c r="F386" s="50"/>
      <c r="G386" s="134">
        <v>252.6</v>
      </c>
      <c r="H386" s="134"/>
      <c r="I386" s="134">
        <f t="shared" si="38"/>
        <v>252.6</v>
      </c>
      <c r="J386" s="134"/>
      <c r="K386" s="134">
        <f t="shared" si="38"/>
        <v>252.6</v>
      </c>
      <c r="L386" s="109">
        <v>252.6</v>
      </c>
      <c r="M386" s="109"/>
      <c r="N386" s="109">
        <f t="shared" si="39"/>
        <v>252.6</v>
      </c>
      <c r="O386" s="109"/>
      <c r="P386" s="109">
        <f t="shared" si="39"/>
        <v>252.6</v>
      </c>
    </row>
    <row r="387" spans="1:16" s="59" customFormat="1" ht="189" x14ac:dyDescent="0.4">
      <c r="A387" s="60"/>
      <c r="B387" s="5"/>
      <c r="C387" s="49" t="s">
        <v>444</v>
      </c>
      <c r="D387" s="120" t="s">
        <v>425</v>
      </c>
      <c r="E387" s="120"/>
      <c r="F387" s="50"/>
      <c r="G387" s="134">
        <f>G388+G389</f>
        <v>979.7</v>
      </c>
      <c r="H387" s="134">
        <f>H388+H389</f>
        <v>0</v>
      </c>
      <c r="I387" s="134">
        <f t="shared" si="38"/>
        <v>979.7</v>
      </c>
      <c r="J387" s="134">
        <f>J388+J389</f>
        <v>0</v>
      </c>
      <c r="K387" s="134">
        <f t="shared" si="38"/>
        <v>979.7</v>
      </c>
      <c r="L387" s="109">
        <f>L388+L389</f>
        <v>979.7</v>
      </c>
      <c r="M387" s="109">
        <f>M388+M389</f>
        <v>0</v>
      </c>
      <c r="N387" s="109">
        <f t="shared" si="39"/>
        <v>979.7</v>
      </c>
      <c r="O387" s="109">
        <f>O388+O389</f>
        <v>0</v>
      </c>
      <c r="P387" s="109">
        <f t="shared" si="39"/>
        <v>979.7</v>
      </c>
    </row>
    <row r="388" spans="1:16" s="59" customFormat="1" ht="84" x14ac:dyDescent="0.4">
      <c r="A388" s="60"/>
      <c r="B388" s="5"/>
      <c r="C388" s="49" t="s">
        <v>38</v>
      </c>
      <c r="D388" s="120" t="s">
        <v>425</v>
      </c>
      <c r="E388" s="120">
        <v>100</v>
      </c>
      <c r="F388" s="50"/>
      <c r="G388" s="134">
        <v>895.5</v>
      </c>
      <c r="H388" s="134"/>
      <c r="I388" s="134">
        <f t="shared" si="38"/>
        <v>895.5</v>
      </c>
      <c r="J388" s="134"/>
      <c r="K388" s="134">
        <f t="shared" si="38"/>
        <v>895.5</v>
      </c>
      <c r="L388" s="109">
        <v>895.5</v>
      </c>
      <c r="M388" s="109"/>
      <c r="N388" s="109">
        <f t="shared" si="39"/>
        <v>895.5</v>
      </c>
      <c r="O388" s="109"/>
      <c r="P388" s="109">
        <f t="shared" si="39"/>
        <v>895.5</v>
      </c>
    </row>
    <row r="389" spans="1:16" s="59" customFormat="1" ht="42" x14ac:dyDescent="0.4">
      <c r="A389" s="60"/>
      <c r="B389" s="5"/>
      <c r="C389" s="49" t="s">
        <v>9</v>
      </c>
      <c r="D389" s="120" t="s">
        <v>425</v>
      </c>
      <c r="E389" s="120">
        <v>200</v>
      </c>
      <c r="F389" s="50"/>
      <c r="G389" s="134">
        <v>84.2</v>
      </c>
      <c r="H389" s="134"/>
      <c r="I389" s="134">
        <f t="shared" si="38"/>
        <v>84.2</v>
      </c>
      <c r="J389" s="134"/>
      <c r="K389" s="134">
        <f t="shared" si="38"/>
        <v>84.2</v>
      </c>
      <c r="L389" s="109">
        <v>84.2</v>
      </c>
      <c r="M389" s="109"/>
      <c r="N389" s="109">
        <f t="shared" si="39"/>
        <v>84.2</v>
      </c>
      <c r="O389" s="109"/>
      <c r="P389" s="109">
        <f t="shared" si="39"/>
        <v>84.2</v>
      </c>
    </row>
    <row r="390" spans="1:16" ht="33" customHeight="1" x14ac:dyDescent="0.4">
      <c r="A390" s="10"/>
      <c r="B390" s="5"/>
      <c r="C390" s="49" t="s">
        <v>81</v>
      </c>
      <c r="D390" s="77" t="s">
        <v>82</v>
      </c>
      <c r="E390" s="77"/>
      <c r="F390" s="50"/>
      <c r="G390" s="134">
        <f>G391</f>
        <v>72664.000000000015</v>
      </c>
      <c r="H390" s="134">
        <f>H391</f>
        <v>0</v>
      </c>
      <c r="I390" s="134">
        <f t="shared" si="38"/>
        <v>72664.000000000015</v>
      </c>
      <c r="J390" s="134">
        <f>J391</f>
        <v>0</v>
      </c>
      <c r="K390" s="134">
        <f t="shared" si="38"/>
        <v>72664.000000000015</v>
      </c>
      <c r="L390" s="109">
        <f>L391</f>
        <v>72980.3</v>
      </c>
      <c r="M390" s="109">
        <f>M391</f>
        <v>0</v>
      </c>
      <c r="N390" s="109">
        <f t="shared" si="39"/>
        <v>72980.3</v>
      </c>
      <c r="O390" s="109">
        <f>O391</f>
        <v>0</v>
      </c>
      <c r="P390" s="109">
        <f t="shared" si="39"/>
        <v>72980.3</v>
      </c>
    </row>
    <row r="391" spans="1:16" ht="42" x14ac:dyDescent="0.4">
      <c r="A391" s="10"/>
      <c r="B391" s="5"/>
      <c r="C391" s="28" t="s">
        <v>34</v>
      </c>
      <c r="D391" s="77" t="s">
        <v>83</v>
      </c>
      <c r="E391" s="77"/>
      <c r="F391" s="50"/>
      <c r="G391" s="134">
        <f>G392+G393+G394</f>
        <v>72664.000000000015</v>
      </c>
      <c r="H391" s="134">
        <f>H392+H393+H394</f>
        <v>0</v>
      </c>
      <c r="I391" s="134">
        <f t="shared" si="38"/>
        <v>72664.000000000015</v>
      </c>
      <c r="J391" s="134">
        <f>J392+J393+J394</f>
        <v>0</v>
      </c>
      <c r="K391" s="134">
        <f t="shared" si="38"/>
        <v>72664.000000000015</v>
      </c>
      <c r="L391" s="109">
        <f>L392+L393+L394</f>
        <v>72980.3</v>
      </c>
      <c r="M391" s="109">
        <f>M392+M393+M394</f>
        <v>0</v>
      </c>
      <c r="N391" s="109">
        <f t="shared" si="39"/>
        <v>72980.3</v>
      </c>
      <c r="O391" s="109">
        <f>O392+O393+O394</f>
        <v>0</v>
      </c>
      <c r="P391" s="109">
        <f t="shared" si="39"/>
        <v>72980.3</v>
      </c>
    </row>
    <row r="392" spans="1:16" ht="117.75" customHeight="1" x14ac:dyDescent="0.4">
      <c r="A392" s="10"/>
      <c r="B392" s="5"/>
      <c r="C392" s="28" t="s">
        <v>38</v>
      </c>
      <c r="D392" s="77" t="s">
        <v>83</v>
      </c>
      <c r="E392" s="77">
        <v>100</v>
      </c>
      <c r="F392" s="50">
        <v>13</v>
      </c>
      <c r="G392" s="134">
        <v>50079.8</v>
      </c>
      <c r="H392" s="134"/>
      <c r="I392" s="134">
        <f t="shared" si="38"/>
        <v>50079.8</v>
      </c>
      <c r="J392" s="134"/>
      <c r="K392" s="134">
        <f t="shared" si="38"/>
        <v>50079.8</v>
      </c>
      <c r="L392" s="109">
        <v>50079.8</v>
      </c>
      <c r="M392" s="109"/>
      <c r="N392" s="109">
        <f t="shared" si="39"/>
        <v>50079.8</v>
      </c>
      <c r="O392" s="109"/>
      <c r="P392" s="109">
        <f t="shared" si="39"/>
        <v>50079.8</v>
      </c>
    </row>
    <row r="393" spans="1:16" ht="47.25" customHeight="1" x14ac:dyDescent="0.4">
      <c r="A393" s="10"/>
      <c r="B393" s="5"/>
      <c r="C393" s="28" t="s">
        <v>9</v>
      </c>
      <c r="D393" s="77" t="s">
        <v>83</v>
      </c>
      <c r="E393" s="77">
        <v>200</v>
      </c>
      <c r="F393" s="50">
        <v>13</v>
      </c>
      <c r="G393" s="134">
        <v>22078.9</v>
      </c>
      <c r="H393" s="134"/>
      <c r="I393" s="134">
        <f t="shared" si="38"/>
        <v>22078.9</v>
      </c>
      <c r="J393" s="134"/>
      <c r="K393" s="134">
        <f t="shared" si="38"/>
        <v>22078.9</v>
      </c>
      <c r="L393" s="109">
        <v>22421.200000000001</v>
      </c>
      <c r="M393" s="109"/>
      <c r="N393" s="109">
        <f t="shared" si="39"/>
        <v>22421.200000000001</v>
      </c>
      <c r="O393" s="109"/>
      <c r="P393" s="109">
        <f t="shared" si="39"/>
        <v>22421.200000000001</v>
      </c>
    </row>
    <row r="394" spans="1:16" ht="28.5" customHeight="1" x14ac:dyDescent="0.4">
      <c r="A394" s="10"/>
      <c r="B394" s="5"/>
      <c r="C394" s="28" t="s">
        <v>11</v>
      </c>
      <c r="D394" s="77" t="s">
        <v>83</v>
      </c>
      <c r="E394" s="77">
        <v>800</v>
      </c>
      <c r="F394" s="50">
        <v>13</v>
      </c>
      <c r="G394" s="134">
        <v>505.3</v>
      </c>
      <c r="H394" s="134"/>
      <c r="I394" s="134">
        <f t="shared" si="38"/>
        <v>505.3</v>
      </c>
      <c r="J394" s="134"/>
      <c r="K394" s="134">
        <f t="shared" si="38"/>
        <v>505.3</v>
      </c>
      <c r="L394" s="109">
        <v>479.3</v>
      </c>
      <c r="M394" s="109"/>
      <c r="N394" s="109">
        <f t="shared" si="39"/>
        <v>479.3</v>
      </c>
      <c r="O394" s="109"/>
      <c r="P394" s="109">
        <f t="shared" si="39"/>
        <v>479.3</v>
      </c>
    </row>
    <row r="395" spans="1:16" ht="21" x14ac:dyDescent="0.4">
      <c r="A395" s="10"/>
      <c r="B395" s="5"/>
      <c r="C395" s="49" t="s">
        <v>84</v>
      </c>
      <c r="D395" s="77" t="s">
        <v>85</v>
      </c>
      <c r="E395" s="77"/>
      <c r="F395" s="50"/>
      <c r="G395" s="134">
        <f t="shared" ref="G395:O396" si="40">G396</f>
        <v>500</v>
      </c>
      <c r="H395" s="134">
        <f t="shared" si="40"/>
        <v>0</v>
      </c>
      <c r="I395" s="134">
        <f t="shared" si="38"/>
        <v>500</v>
      </c>
      <c r="J395" s="134">
        <f t="shared" si="40"/>
        <v>0</v>
      </c>
      <c r="K395" s="134">
        <f t="shared" si="38"/>
        <v>500</v>
      </c>
      <c r="L395" s="109">
        <f t="shared" si="40"/>
        <v>500</v>
      </c>
      <c r="M395" s="109">
        <f t="shared" si="40"/>
        <v>0</v>
      </c>
      <c r="N395" s="109">
        <f t="shared" si="39"/>
        <v>500</v>
      </c>
      <c r="O395" s="109">
        <f t="shared" si="40"/>
        <v>0</v>
      </c>
      <c r="P395" s="109">
        <f t="shared" si="39"/>
        <v>500</v>
      </c>
    </row>
    <row r="396" spans="1:16" ht="46.5" customHeight="1" x14ac:dyDescent="0.4">
      <c r="A396" s="10"/>
      <c r="B396" s="5"/>
      <c r="C396" s="28" t="s">
        <v>121</v>
      </c>
      <c r="D396" s="77" t="s">
        <v>86</v>
      </c>
      <c r="E396" s="77"/>
      <c r="F396" s="50"/>
      <c r="G396" s="134">
        <f t="shared" si="40"/>
        <v>500</v>
      </c>
      <c r="H396" s="134">
        <f t="shared" si="40"/>
        <v>0</v>
      </c>
      <c r="I396" s="134">
        <f t="shared" si="38"/>
        <v>500</v>
      </c>
      <c r="J396" s="134">
        <f t="shared" si="40"/>
        <v>0</v>
      </c>
      <c r="K396" s="134">
        <f t="shared" si="38"/>
        <v>500</v>
      </c>
      <c r="L396" s="109">
        <f t="shared" si="40"/>
        <v>500</v>
      </c>
      <c r="M396" s="109">
        <f t="shared" si="40"/>
        <v>0</v>
      </c>
      <c r="N396" s="109">
        <f t="shared" si="39"/>
        <v>500</v>
      </c>
      <c r="O396" s="109">
        <f t="shared" si="40"/>
        <v>0</v>
      </c>
      <c r="P396" s="109">
        <f t="shared" si="39"/>
        <v>500</v>
      </c>
    </row>
    <row r="397" spans="1:16" ht="28.5" customHeight="1" x14ac:dyDescent="0.4">
      <c r="A397" s="10"/>
      <c r="B397" s="5"/>
      <c r="C397" s="28" t="s">
        <v>11</v>
      </c>
      <c r="D397" s="77" t="s">
        <v>86</v>
      </c>
      <c r="E397" s="77">
        <v>800</v>
      </c>
      <c r="F397" s="50">
        <v>11</v>
      </c>
      <c r="G397" s="134">
        <v>500</v>
      </c>
      <c r="H397" s="134"/>
      <c r="I397" s="134">
        <f t="shared" si="38"/>
        <v>500</v>
      </c>
      <c r="J397" s="134"/>
      <c r="K397" s="134">
        <f t="shared" si="38"/>
        <v>500</v>
      </c>
      <c r="L397" s="109">
        <v>500</v>
      </c>
      <c r="M397" s="109"/>
      <c r="N397" s="109">
        <f t="shared" si="39"/>
        <v>500</v>
      </c>
      <c r="O397" s="109"/>
      <c r="P397" s="109">
        <f t="shared" si="39"/>
        <v>500</v>
      </c>
    </row>
    <row r="398" spans="1:16" ht="58.2" customHeight="1" x14ac:dyDescent="0.4">
      <c r="A398" s="10"/>
      <c r="B398" s="5"/>
      <c r="C398" s="49" t="s">
        <v>87</v>
      </c>
      <c r="D398" s="77" t="s">
        <v>88</v>
      </c>
      <c r="E398" s="77"/>
      <c r="F398" s="50"/>
      <c r="G398" s="134">
        <f>G399+G402+G405+G408</f>
        <v>24685.4</v>
      </c>
      <c r="H398" s="134">
        <f>H399+H402+H405+H408</f>
        <v>0</v>
      </c>
      <c r="I398" s="134">
        <f t="shared" si="38"/>
        <v>24685.4</v>
      </c>
      <c r="J398" s="134">
        <f>J399+J402+J405+J408</f>
        <v>0</v>
      </c>
      <c r="K398" s="134">
        <f t="shared" si="38"/>
        <v>24685.4</v>
      </c>
      <c r="L398" s="109">
        <f>L399+L402+L405+L408</f>
        <v>24691.9</v>
      </c>
      <c r="M398" s="109">
        <f>M399+M402+M405+M408</f>
        <v>0</v>
      </c>
      <c r="N398" s="109">
        <f t="shared" si="39"/>
        <v>24691.9</v>
      </c>
      <c r="O398" s="109">
        <f>O399+O402+O405+O408</f>
        <v>0</v>
      </c>
      <c r="P398" s="109">
        <f t="shared" si="39"/>
        <v>24691.9</v>
      </c>
    </row>
    <row r="399" spans="1:16" ht="74.400000000000006" customHeight="1" x14ac:dyDescent="0.4">
      <c r="A399" s="10"/>
      <c r="B399" s="5"/>
      <c r="C399" s="31" t="s">
        <v>89</v>
      </c>
      <c r="D399" s="79" t="s">
        <v>90</v>
      </c>
      <c r="E399" s="79"/>
      <c r="F399" s="50"/>
      <c r="G399" s="134">
        <f>G400+G401</f>
        <v>12003.6</v>
      </c>
      <c r="H399" s="134">
        <f>H400+H401</f>
        <v>0</v>
      </c>
      <c r="I399" s="134">
        <f t="shared" si="38"/>
        <v>12003.6</v>
      </c>
      <c r="J399" s="134">
        <f>J400+J401</f>
        <v>0</v>
      </c>
      <c r="K399" s="134">
        <f t="shared" si="38"/>
        <v>12003.6</v>
      </c>
      <c r="L399" s="109">
        <f>L400+L401</f>
        <v>12007.4</v>
      </c>
      <c r="M399" s="109">
        <f>M400+M401</f>
        <v>0</v>
      </c>
      <c r="N399" s="109">
        <f t="shared" si="39"/>
        <v>12007.4</v>
      </c>
      <c r="O399" s="109">
        <f>O400+O401</f>
        <v>0</v>
      </c>
      <c r="P399" s="109">
        <f t="shared" si="39"/>
        <v>12007.4</v>
      </c>
    </row>
    <row r="400" spans="1:16" ht="96.6" customHeight="1" x14ac:dyDescent="0.4">
      <c r="A400" s="10"/>
      <c r="B400" s="20"/>
      <c r="C400" s="28" t="s">
        <v>38</v>
      </c>
      <c r="D400" s="77" t="s">
        <v>90</v>
      </c>
      <c r="E400" s="77">
        <v>100</v>
      </c>
      <c r="F400" s="22">
        <v>13</v>
      </c>
      <c r="G400" s="134">
        <v>11131</v>
      </c>
      <c r="H400" s="134"/>
      <c r="I400" s="134">
        <f t="shared" si="38"/>
        <v>11131</v>
      </c>
      <c r="J400" s="134"/>
      <c r="K400" s="134">
        <f t="shared" si="38"/>
        <v>11131</v>
      </c>
      <c r="L400" s="109">
        <v>11131</v>
      </c>
      <c r="M400" s="109"/>
      <c r="N400" s="109">
        <f t="shared" si="39"/>
        <v>11131</v>
      </c>
      <c r="O400" s="109"/>
      <c r="P400" s="109">
        <f t="shared" si="39"/>
        <v>11131</v>
      </c>
    </row>
    <row r="401" spans="1:16" ht="56.25" customHeight="1" x14ac:dyDescent="0.4">
      <c r="A401" s="10"/>
      <c r="B401" s="5"/>
      <c r="C401" s="8" t="s">
        <v>9</v>
      </c>
      <c r="D401" s="52" t="s">
        <v>90</v>
      </c>
      <c r="E401" s="52">
        <v>200</v>
      </c>
      <c r="F401" s="50">
        <v>13</v>
      </c>
      <c r="G401" s="134">
        <v>872.6</v>
      </c>
      <c r="H401" s="134"/>
      <c r="I401" s="134">
        <f t="shared" si="38"/>
        <v>872.6</v>
      </c>
      <c r="J401" s="134"/>
      <c r="K401" s="134">
        <f t="shared" si="38"/>
        <v>872.6</v>
      </c>
      <c r="L401" s="109">
        <v>876.4</v>
      </c>
      <c r="M401" s="109"/>
      <c r="N401" s="109">
        <f t="shared" si="39"/>
        <v>876.4</v>
      </c>
      <c r="O401" s="109"/>
      <c r="P401" s="109">
        <f t="shared" si="39"/>
        <v>876.4</v>
      </c>
    </row>
    <row r="402" spans="1:16" ht="52.5" customHeight="1" x14ac:dyDescent="0.4">
      <c r="A402" s="10"/>
      <c r="B402" s="5"/>
      <c r="C402" s="28" t="s">
        <v>128</v>
      </c>
      <c r="D402" s="77" t="s">
        <v>90</v>
      </c>
      <c r="E402" s="77"/>
      <c r="F402" s="50"/>
      <c r="G402" s="134">
        <f>G403+G404</f>
        <v>4090</v>
      </c>
      <c r="H402" s="134">
        <f>H403+H404</f>
        <v>0</v>
      </c>
      <c r="I402" s="134">
        <f t="shared" si="38"/>
        <v>4090</v>
      </c>
      <c r="J402" s="134">
        <f>J403+J404</f>
        <v>0</v>
      </c>
      <c r="K402" s="134">
        <f t="shared" si="38"/>
        <v>4090</v>
      </c>
      <c r="L402" s="109">
        <f>L403+L404</f>
        <v>4090</v>
      </c>
      <c r="M402" s="109">
        <f>M403+M404</f>
        <v>0</v>
      </c>
      <c r="N402" s="109">
        <f t="shared" si="39"/>
        <v>4090</v>
      </c>
      <c r="O402" s="109">
        <f>O403+O404</f>
        <v>0</v>
      </c>
      <c r="P402" s="109">
        <f t="shared" si="39"/>
        <v>4090</v>
      </c>
    </row>
    <row r="403" spans="1:16" ht="107.25" customHeight="1" x14ac:dyDescent="0.4">
      <c r="A403" s="10"/>
      <c r="B403" s="5"/>
      <c r="C403" s="28" t="s">
        <v>38</v>
      </c>
      <c r="D403" s="77" t="s">
        <v>90</v>
      </c>
      <c r="E403" s="77">
        <v>100</v>
      </c>
      <c r="F403" s="50">
        <v>13</v>
      </c>
      <c r="G403" s="134">
        <v>3967</v>
      </c>
      <c r="H403" s="134"/>
      <c r="I403" s="134">
        <f t="shared" si="38"/>
        <v>3967</v>
      </c>
      <c r="J403" s="134"/>
      <c r="K403" s="134">
        <f t="shared" si="38"/>
        <v>3967</v>
      </c>
      <c r="L403" s="109">
        <v>3967</v>
      </c>
      <c r="M403" s="109"/>
      <c r="N403" s="109">
        <f t="shared" si="39"/>
        <v>3967</v>
      </c>
      <c r="O403" s="109"/>
      <c r="P403" s="109">
        <f t="shared" si="39"/>
        <v>3967</v>
      </c>
    </row>
    <row r="404" spans="1:16" ht="42" x14ac:dyDescent="0.4">
      <c r="A404" s="10"/>
      <c r="B404" s="5"/>
      <c r="C404" s="28" t="s">
        <v>9</v>
      </c>
      <c r="D404" s="77" t="s">
        <v>90</v>
      </c>
      <c r="E404" s="77">
        <v>200</v>
      </c>
      <c r="F404" s="50">
        <v>13</v>
      </c>
      <c r="G404" s="134">
        <v>123</v>
      </c>
      <c r="H404" s="134"/>
      <c r="I404" s="134">
        <f t="shared" si="38"/>
        <v>123</v>
      </c>
      <c r="J404" s="134"/>
      <c r="K404" s="134">
        <f t="shared" si="38"/>
        <v>123</v>
      </c>
      <c r="L404" s="109">
        <v>123</v>
      </c>
      <c r="M404" s="109"/>
      <c r="N404" s="109">
        <f t="shared" si="39"/>
        <v>123</v>
      </c>
      <c r="O404" s="109"/>
      <c r="P404" s="109">
        <f t="shared" si="39"/>
        <v>123</v>
      </c>
    </row>
    <row r="405" spans="1:16" ht="63" x14ac:dyDescent="0.4">
      <c r="A405" s="10"/>
      <c r="B405" s="5"/>
      <c r="C405" s="28" t="s">
        <v>138</v>
      </c>
      <c r="D405" s="77" t="s">
        <v>90</v>
      </c>
      <c r="E405" s="77"/>
      <c r="F405" s="50"/>
      <c r="G405" s="134">
        <f>G406+G407</f>
        <v>7591.8</v>
      </c>
      <c r="H405" s="134">
        <f>H406+H407</f>
        <v>0</v>
      </c>
      <c r="I405" s="134">
        <f t="shared" si="38"/>
        <v>7591.8</v>
      </c>
      <c r="J405" s="134">
        <f>J406+J407</f>
        <v>0</v>
      </c>
      <c r="K405" s="134">
        <f t="shared" si="38"/>
        <v>7591.8</v>
      </c>
      <c r="L405" s="109">
        <f>L406+L407</f>
        <v>7594.5</v>
      </c>
      <c r="M405" s="109">
        <f>M406+M407</f>
        <v>0</v>
      </c>
      <c r="N405" s="109">
        <f t="shared" si="39"/>
        <v>7594.5</v>
      </c>
      <c r="O405" s="109">
        <f>O406+O407</f>
        <v>0</v>
      </c>
      <c r="P405" s="109">
        <f t="shared" si="39"/>
        <v>7594.5</v>
      </c>
    </row>
    <row r="406" spans="1:16" ht="116.25" customHeight="1" x14ac:dyDescent="0.4">
      <c r="A406" s="10"/>
      <c r="B406" s="5"/>
      <c r="C406" s="28" t="s">
        <v>38</v>
      </c>
      <c r="D406" s="77" t="s">
        <v>90</v>
      </c>
      <c r="E406" s="77">
        <v>100</v>
      </c>
      <c r="F406" s="50">
        <v>12</v>
      </c>
      <c r="G406" s="134">
        <v>7222</v>
      </c>
      <c r="H406" s="134"/>
      <c r="I406" s="134">
        <f t="shared" si="38"/>
        <v>7222</v>
      </c>
      <c r="J406" s="134"/>
      <c r="K406" s="134">
        <f t="shared" si="38"/>
        <v>7222</v>
      </c>
      <c r="L406" s="109">
        <v>7222</v>
      </c>
      <c r="M406" s="109"/>
      <c r="N406" s="109">
        <f t="shared" si="39"/>
        <v>7222</v>
      </c>
      <c r="O406" s="109"/>
      <c r="P406" s="109">
        <f t="shared" si="39"/>
        <v>7222</v>
      </c>
    </row>
    <row r="407" spans="1:16" ht="42" x14ac:dyDescent="0.4">
      <c r="A407" s="10"/>
      <c r="B407" s="5"/>
      <c r="C407" s="28" t="s">
        <v>9</v>
      </c>
      <c r="D407" s="77" t="s">
        <v>90</v>
      </c>
      <c r="E407" s="77">
        <v>200</v>
      </c>
      <c r="F407" s="50">
        <v>12</v>
      </c>
      <c r="G407" s="134">
        <v>369.8</v>
      </c>
      <c r="H407" s="134"/>
      <c r="I407" s="134">
        <f t="shared" si="38"/>
        <v>369.8</v>
      </c>
      <c r="J407" s="134"/>
      <c r="K407" s="134">
        <f t="shared" si="38"/>
        <v>369.8</v>
      </c>
      <c r="L407" s="109">
        <v>372.5</v>
      </c>
      <c r="M407" s="109"/>
      <c r="N407" s="109">
        <f t="shared" si="39"/>
        <v>372.5</v>
      </c>
      <c r="O407" s="109"/>
      <c r="P407" s="109">
        <f t="shared" si="39"/>
        <v>372.5</v>
      </c>
    </row>
    <row r="408" spans="1:16" ht="91.5" customHeight="1" x14ac:dyDescent="0.4">
      <c r="A408" s="10"/>
      <c r="B408" s="5"/>
      <c r="C408" s="28" t="s">
        <v>91</v>
      </c>
      <c r="D408" s="77" t="s">
        <v>92</v>
      </c>
      <c r="E408" s="77"/>
      <c r="F408" s="50"/>
      <c r="G408" s="134">
        <f>G409</f>
        <v>1000</v>
      </c>
      <c r="H408" s="134">
        <f>H409</f>
        <v>0</v>
      </c>
      <c r="I408" s="134">
        <f t="shared" si="38"/>
        <v>1000</v>
      </c>
      <c r="J408" s="134">
        <f>J409</f>
        <v>0</v>
      </c>
      <c r="K408" s="134">
        <f t="shared" si="38"/>
        <v>1000</v>
      </c>
      <c r="L408" s="109">
        <f>L409</f>
        <v>1000</v>
      </c>
      <c r="M408" s="109">
        <f>M409</f>
        <v>0</v>
      </c>
      <c r="N408" s="109">
        <f t="shared" si="39"/>
        <v>1000</v>
      </c>
      <c r="O408" s="109">
        <f>O409</f>
        <v>0</v>
      </c>
      <c r="P408" s="109">
        <f t="shared" si="39"/>
        <v>1000</v>
      </c>
    </row>
    <row r="409" spans="1:16" ht="42" x14ac:dyDescent="0.4">
      <c r="A409" s="10"/>
      <c r="B409" s="5"/>
      <c r="C409" s="28" t="s">
        <v>13</v>
      </c>
      <c r="D409" s="77" t="s">
        <v>92</v>
      </c>
      <c r="E409" s="77">
        <v>600</v>
      </c>
      <c r="F409" s="50">
        <v>3</v>
      </c>
      <c r="G409" s="134">
        <v>1000</v>
      </c>
      <c r="H409" s="134"/>
      <c r="I409" s="134">
        <f t="shared" si="38"/>
        <v>1000</v>
      </c>
      <c r="J409" s="134"/>
      <c r="K409" s="134">
        <f t="shared" si="38"/>
        <v>1000</v>
      </c>
      <c r="L409" s="109">
        <v>1000</v>
      </c>
      <c r="M409" s="109"/>
      <c r="N409" s="109">
        <f t="shared" si="39"/>
        <v>1000</v>
      </c>
      <c r="O409" s="109"/>
      <c r="P409" s="109">
        <f t="shared" si="39"/>
        <v>1000</v>
      </c>
    </row>
    <row r="410" spans="1:16" ht="21" x14ac:dyDescent="0.4">
      <c r="A410" s="10"/>
      <c r="B410" s="5"/>
      <c r="C410" s="49" t="s">
        <v>93</v>
      </c>
      <c r="D410" s="77" t="s">
        <v>94</v>
      </c>
      <c r="E410" s="77"/>
      <c r="F410" s="50"/>
      <c r="G410" s="134">
        <f>G411</f>
        <v>4124.2</v>
      </c>
      <c r="H410" s="134">
        <f>H411</f>
        <v>0</v>
      </c>
      <c r="I410" s="134">
        <f t="shared" si="38"/>
        <v>4124.2</v>
      </c>
      <c r="J410" s="134">
        <f>J411</f>
        <v>0</v>
      </c>
      <c r="K410" s="134">
        <f t="shared" si="38"/>
        <v>4124.2</v>
      </c>
      <c r="L410" s="134">
        <f>L411</f>
        <v>4124.2</v>
      </c>
      <c r="M410" s="134">
        <f>M411</f>
        <v>0</v>
      </c>
      <c r="N410" s="109">
        <f t="shared" si="39"/>
        <v>4124.2</v>
      </c>
      <c r="O410" s="134">
        <f>O411</f>
        <v>0</v>
      </c>
      <c r="P410" s="109">
        <f t="shared" si="39"/>
        <v>4124.2</v>
      </c>
    </row>
    <row r="411" spans="1:16" ht="42" x14ac:dyDescent="0.4">
      <c r="A411" s="10"/>
      <c r="B411" s="5"/>
      <c r="C411" s="28" t="s">
        <v>129</v>
      </c>
      <c r="D411" s="77" t="s">
        <v>95</v>
      </c>
      <c r="E411" s="77"/>
      <c r="F411" s="50"/>
      <c r="G411" s="134">
        <f t="shared" ref="G411:O411" si="41">G412</f>
        <v>4124.2</v>
      </c>
      <c r="H411" s="134">
        <f t="shared" si="41"/>
        <v>0</v>
      </c>
      <c r="I411" s="134">
        <f t="shared" si="38"/>
        <v>4124.2</v>
      </c>
      <c r="J411" s="134">
        <f t="shared" si="41"/>
        <v>0</v>
      </c>
      <c r="K411" s="134">
        <f t="shared" si="38"/>
        <v>4124.2</v>
      </c>
      <c r="L411" s="109">
        <f t="shared" si="41"/>
        <v>4124.2</v>
      </c>
      <c r="M411" s="109">
        <f t="shared" si="41"/>
        <v>0</v>
      </c>
      <c r="N411" s="109">
        <f t="shared" si="39"/>
        <v>4124.2</v>
      </c>
      <c r="O411" s="109">
        <f t="shared" si="41"/>
        <v>0</v>
      </c>
      <c r="P411" s="109">
        <f t="shared" si="39"/>
        <v>4124.2</v>
      </c>
    </row>
    <row r="412" spans="1:16" ht="42" x14ac:dyDescent="0.4">
      <c r="A412" s="10"/>
      <c r="B412" s="5"/>
      <c r="C412" s="28" t="s">
        <v>6</v>
      </c>
      <c r="D412" s="77" t="s">
        <v>95</v>
      </c>
      <c r="E412" s="77">
        <v>600</v>
      </c>
      <c r="F412" s="50">
        <v>9</v>
      </c>
      <c r="G412" s="134">
        <v>4124.2</v>
      </c>
      <c r="H412" s="134"/>
      <c r="I412" s="134">
        <f t="shared" si="38"/>
        <v>4124.2</v>
      </c>
      <c r="J412" s="134"/>
      <c r="K412" s="134">
        <f t="shared" si="38"/>
        <v>4124.2</v>
      </c>
      <c r="L412" s="109">
        <v>4124.2</v>
      </c>
      <c r="M412" s="109"/>
      <c r="N412" s="109">
        <f t="shared" si="39"/>
        <v>4124.2</v>
      </c>
      <c r="O412" s="109"/>
      <c r="P412" s="109">
        <f t="shared" si="39"/>
        <v>4124.2</v>
      </c>
    </row>
    <row r="413" spans="1:16" ht="61.2" x14ac:dyDescent="0.4">
      <c r="A413" s="10"/>
      <c r="B413" s="69">
        <v>22</v>
      </c>
      <c r="C413" s="7" t="s">
        <v>96</v>
      </c>
      <c r="D413" s="51" t="s">
        <v>97</v>
      </c>
      <c r="E413" s="51"/>
      <c r="F413" s="13"/>
      <c r="G413" s="135">
        <f t="shared" ref="G413:O413" si="42">G414</f>
        <v>20090</v>
      </c>
      <c r="H413" s="135">
        <f t="shared" si="42"/>
        <v>0</v>
      </c>
      <c r="I413" s="135">
        <f t="shared" si="38"/>
        <v>20090</v>
      </c>
      <c r="J413" s="135">
        <f t="shared" si="42"/>
        <v>0</v>
      </c>
      <c r="K413" s="135">
        <f t="shared" si="38"/>
        <v>20090</v>
      </c>
      <c r="L413" s="108">
        <f t="shared" si="42"/>
        <v>20196</v>
      </c>
      <c r="M413" s="108">
        <f t="shared" si="42"/>
        <v>0</v>
      </c>
      <c r="N413" s="108">
        <f t="shared" si="39"/>
        <v>20196</v>
      </c>
      <c r="O413" s="108">
        <f t="shared" si="42"/>
        <v>0</v>
      </c>
      <c r="P413" s="108">
        <f t="shared" si="39"/>
        <v>20196</v>
      </c>
    </row>
    <row r="414" spans="1:16" ht="21" x14ac:dyDescent="0.4">
      <c r="A414" s="10"/>
      <c r="B414" s="5"/>
      <c r="C414" s="28" t="s">
        <v>98</v>
      </c>
      <c r="D414" s="77" t="s">
        <v>99</v>
      </c>
      <c r="E414" s="77"/>
      <c r="F414" s="50"/>
      <c r="G414" s="134">
        <f>G415+G418</f>
        <v>20090</v>
      </c>
      <c r="H414" s="134">
        <f>H415+H418</f>
        <v>0</v>
      </c>
      <c r="I414" s="134">
        <f t="shared" si="38"/>
        <v>20090</v>
      </c>
      <c r="J414" s="134">
        <f>J415+J418</f>
        <v>0</v>
      </c>
      <c r="K414" s="134">
        <f t="shared" si="38"/>
        <v>20090</v>
      </c>
      <c r="L414" s="109">
        <f>L415+L418</f>
        <v>20196</v>
      </c>
      <c r="M414" s="109">
        <f>M415+M418</f>
        <v>0</v>
      </c>
      <c r="N414" s="109">
        <f t="shared" si="39"/>
        <v>20196</v>
      </c>
      <c r="O414" s="109">
        <f>O415+O418</f>
        <v>0</v>
      </c>
      <c r="P414" s="109">
        <f t="shared" si="39"/>
        <v>20196</v>
      </c>
    </row>
    <row r="415" spans="1:16" ht="21" x14ac:dyDescent="0.4">
      <c r="A415" s="10"/>
      <c r="B415" s="5"/>
      <c r="C415" s="28" t="s">
        <v>100</v>
      </c>
      <c r="D415" s="77" t="s">
        <v>101</v>
      </c>
      <c r="E415" s="77"/>
      <c r="F415" s="50"/>
      <c r="G415" s="134">
        <f>G416+G417</f>
        <v>18465</v>
      </c>
      <c r="H415" s="134">
        <f>H416+H417</f>
        <v>0</v>
      </c>
      <c r="I415" s="134">
        <f t="shared" si="38"/>
        <v>18465</v>
      </c>
      <c r="J415" s="134">
        <f>J416+J417</f>
        <v>0</v>
      </c>
      <c r="K415" s="134">
        <f t="shared" si="38"/>
        <v>18465</v>
      </c>
      <c r="L415" s="109">
        <f>L416+L417</f>
        <v>18473</v>
      </c>
      <c r="M415" s="109">
        <f>M416+M417</f>
        <v>0</v>
      </c>
      <c r="N415" s="109">
        <f t="shared" si="39"/>
        <v>18473</v>
      </c>
      <c r="O415" s="109">
        <f>O416+O417</f>
        <v>0</v>
      </c>
      <c r="P415" s="109">
        <f t="shared" si="39"/>
        <v>18473</v>
      </c>
    </row>
    <row r="416" spans="1:16" ht="117" customHeight="1" x14ac:dyDescent="0.4">
      <c r="A416" s="10"/>
      <c r="B416" s="5"/>
      <c r="C416" s="28" t="s">
        <v>38</v>
      </c>
      <c r="D416" s="77" t="s">
        <v>101</v>
      </c>
      <c r="E416" s="77">
        <v>100</v>
      </c>
      <c r="F416" s="50">
        <v>6</v>
      </c>
      <c r="G416" s="134">
        <v>17224</v>
      </c>
      <c r="H416" s="134"/>
      <c r="I416" s="134">
        <f t="shared" si="38"/>
        <v>17224</v>
      </c>
      <c r="J416" s="134"/>
      <c r="K416" s="134">
        <f t="shared" si="38"/>
        <v>17224</v>
      </c>
      <c r="L416" s="109">
        <v>17227</v>
      </c>
      <c r="M416" s="109"/>
      <c r="N416" s="109">
        <f t="shared" si="39"/>
        <v>17227</v>
      </c>
      <c r="O416" s="109"/>
      <c r="P416" s="109">
        <f t="shared" si="39"/>
        <v>17227</v>
      </c>
    </row>
    <row r="417" spans="1:16" ht="42" x14ac:dyDescent="0.4">
      <c r="A417" s="10"/>
      <c r="B417" s="5"/>
      <c r="C417" s="28" t="s">
        <v>9</v>
      </c>
      <c r="D417" s="77" t="s">
        <v>101</v>
      </c>
      <c r="E417" s="77">
        <v>200</v>
      </c>
      <c r="F417" s="50">
        <v>6</v>
      </c>
      <c r="G417" s="134">
        <v>1241</v>
      </c>
      <c r="H417" s="134"/>
      <c r="I417" s="134">
        <f t="shared" si="38"/>
        <v>1241</v>
      </c>
      <c r="J417" s="134"/>
      <c r="K417" s="134">
        <f t="shared" si="38"/>
        <v>1241</v>
      </c>
      <c r="L417" s="109">
        <v>1246</v>
      </c>
      <c r="M417" s="109"/>
      <c r="N417" s="109">
        <f t="shared" si="39"/>
        <v>1246</v>
      </c>
      <c r="O417" s="109"/>
      <c r="P417" s="109">
        <f t="shared" si="39"/>
        <v>1246</v>
      </c>
    </row>
    <row r="418" spans="1:16" s="59" customFormat="1" ht="21" x14ac:dyDescent="0.4">
      <c r="A418" s="60"/>
      <c r="B418" s="5"/>
      <c r="C418" s="44" t="s">
        <v>24</v>
      </c>
      <c r="D418" s="45" t="s">
        <v>191</v>
      </c>
      <c r="E418" s="45"/>
      <c r="F418" s="50"/>
      <c r="G418" s="134">
        <f t="shared" ref="G418:O421" si="43">G419</f>
        <v>1625</v>
      </c>
      <c r="H418" s="134">
        <f t="shared" si="43"/>
        <v>0</v>
      </c>
      <c r="I418" s="134">
        <f t="shared" si="38"/>
        <v>1625</v>
      </c>
      <c r="J418" s="134">
        <f t="shared" si="43"/>
        <v>0</v>
      </c>
      <c r="K418" s="134">
        <f t="shared" si="38"/>
        <v>1625</v>
      </c>
      <c r="L418" s="109">
        <f t="shared" si="43"/>
        <v>1723</v>
      </c>
      <c r="M418" s="109">
        <f t="shared" si="43"/>
        <v>0</v>
      </c>
      <c r="N418" s="109">
        <f t="shared" si="39"/>
        <v>1723</v>
      </c>
      <c r="O418" s="109">
        <f t="shared" si="43"/>
        <v>0</v>
      </c>
      <c r="P418" s="109">
        <f t="shared" si="39"/>
        <v>1723</v>
      </c>
    </row>
    <row r="419" spans="1:16" s="59" customFormat="1" ht="38.4" x14ac:dyDescent="0.4">
      <c r="A419" s="60"/>
      <c r="B419" s="5"/>
      <c r="C419" s="56" t="s">
        <v>9</v>
      </c>
      <c r="D419" s="45" t="s">
        <v>191</v>
      </c>
      <c r="E419" s="45" t="s">
        <v>154</v>
      </c>
      <c r="F419" s="50"/>
      <c r="G419" s="134">
        <v>1625</v>
      </c>
      <c r="H419" s="134"/>
      <c r="I419" s="134">
        <f t="shared" si="38"/>
        <v>1625</v>
      </c>
      <c r="J419" s="134"/>
      <c r="K419" s="134">
        <f t="shared" si="38"/>
        <v>1625</v>
      </c>
      <c r="L419" s="109">
        <v>1723</v>
      </c>
      <c r="M419" s="109"/>
      <c r="N419" s="109">
        <f t="shared" si="39"/>
        <v>1723</v>
      </c>
      <c r="O419" s="109"/>
      <c r="P419" s="109">
        <f t="shared" si="39"/>
        <v>1723</v>
      </c>
    </row>
    <row r="420" spans="1:16" ht="28.5" customHeight="1" x14ac:dyDescent="0.4">
      <c r="A420" s="10"/>
      <c r="B420" s="69">
        <v>23</v>
      </c>
      <c r="C420" s="7" t="s">
        <v>102</v>
      </c>
      <c r="D420" s="51" t="s">
        <v>103</v>
      </c>
      <c r="E420" s="51"/>
      <c r="F420" s="7"/>
      <c r="G420" s="135">
        <f t="shared" si="43"/>
        <v>18669.400000000001</v>
      </c>
      <c r="H420" s="135">
        <f t="shared" si="43"/>
        <v>0</v>
      </c>
      <c r="I420" s="135">
        <f t="shared" si="38"/>
        <v>18669.400000000001</v>
      </c>
      <c r="J420" s="135">
        <f t="shared" si="43"/>
        <v>0</v>
      </c>
      <c r="K420" s="135">
        <f t="shared" si="38"/>
        <v>18669.400000000001</v>
      </c>
      <c r="L420" s="108">
        <f t="shared" si="43"/>
        <v>18501.7</v>
      </c>
      <c r="M420" s="108">
        <f t="shared" si="43"/>
        <v>0</v>
      </c>
      <c r="N420" s="108">
        <f t="shared" si="39"/>
        <v>18501.7</v>
      </c>
      <c r="O420" s="108">
        <f t="shared" si="43"/>
        <v>0</v>
      </c>
      <c r="P420" s="108">
        <f t="shared" si="39"/>
        <v>18501.7</v>
      </c>
    </row>
    <row r="421" spans="1:16" ht="30" customHeight="1" x14ac:dyDescent="0.4">
      <c r="A421" s="10"/>
      <c r="B421" s="5"/>
      <c r="C421" s="28" t="s">
        <v>122</v>
      </c>
      <c r="D421" s="77" t="s">
        <v>123</v>
      </c>
      <c r="E421" s="77"/>
      <c r="F421" s="49"/>
      <c r="G421" s="134">
        <f t="shared" si="43"/>
        <v>18669.400000000001</v>
      </c>
      <c r="H421" s="134">
        <f t="shared" si="43"/>
        <v>0</v>
      </c>
      <c r="I421" s="134">
        <f t="shared" si="38"/>
        <v>18669.400000000001</v>
      </c>
      <c r="J421" s="134">
        <f t="shared" si="43"/>
        <v>0</v>
      </c>
      <c r="K421" s="134">
        <f t="shared" si="38"/>
        <v>18669.400000000001</v>
      </c>
      <c r="L421" s="109">
        <f t="shared" si="43"/>
        <v>18501.7</v>
      </c>
      <c r="M421" s="109">
        <f t="shared" si="43"/>
        <v>0</v>
      </c>
      <c r="N421" s="109">
        <f t="shared" si="39"/>
        <v>18501.7</v>
      </c>
      <c r="O421" s="109">
        <f t="shared" si="43"/>
        <v>0</v>
      </c>
      <c r="P421" s="109">
        <f t="shared" si="39"/>
        <v>18501.7</v>
      </c>
    </row>
    <row r="422" spans="1:16" ht="21" x14ac:dyDescent="0.4">
      <c r="A422" s="10"/>
      <c r="B422" s="5"/>
      <c r="C422" s="28" t="s">
        <v>124</v>
      </c>
      <c r="D422" s="77" t="s">
        <v>123</v>
      </c>
      <c r="E422" s="77">
        <v>700</v>
      </c>
      <c r="F422" s="49"/>
      <c r="G422" s="134">
        <v>18669.400000000001</v>
      </c>
      <c r="H422" s="134"/>
      <c r="I422" s="134">
        <f t="shared" si="38"/>
        <v>18669.400000000001</v>
      </c>
      <c r="J422" s="134"/>
      <c r="K422" s="134">
        <f t="shared" si="38"/>
        <v>18669.400000000001</v>
      </c>
      <c r="L422" s="109">
        <v>18501.7</v>
      </c>
      <c r="M422" s="109"/>
      <c r="N422" s="109">
        <f t="shared" si="39"/>
        <v>18501.7</v>
      </c>
      <c r="O422" s="109"/>
      <c r="P422" s="109">
        <f t="shared" si="39"/>
        <v>18501.7</v>
      </c>
    </row>
    <row r="423" spans="1:16" ht="40.799999999999997" x14ac:dyDescent="0.4">
      <c r="A423" s="10"/>
      <c r="B423" s="69">
        <v>24</v>
      </c>
      <c r="C423" s="7" t="s">
        <v>144</v>
      </c>
      <c r="D423" s="51" t="s">
        <v>104</v>
      </c>
      <c r="E423" s="51"/>
      <c r="F423" s="13"/>
      <c r="G423" s="135">
        <f>G424+G427</f>
        <v>6663.7999999999993</v>
      </c>
      <c r="H423" s="135">
        <f>H424+H427</f>
        <v>0</v>
      </c>
      <c r="I423" s="135">
        <f t="shared" si="38"/>
        <v>6663.7999999999993</v>
      </c>
      <c r="J423" s="135">
        <f>J424+J427</f>
        <v>0</v>
      </c>
      <c r="K423" s="135">
        <f t="shared" si="38"/>
        <v>6663.7999999999993</v>
      </c>
      <c r="L423" s="135">
        <f>L424+L427</f>
        <v>6663.7999999999993</v>
      </c>
      <c r="M423" s="135">
        <f>M424+M427</f>
        <v>0</v>
      </c>
      <c r="N423" s="108">
        <f t="shared" si="39"/>
        <v>6663.7999999999993</v>
      </c>
      <c r="O423" s="135">
        <f>O424+O427</f>
        <v>0</v>
      </c>
      <c r="P423" s="108">
        <f t="shared" si="39"/>
        <v>6663.7999999999993</v>
      </c>
    </row>
    <row r="424" spans="1:16" ht="21" x14ac:dyDescent="0.4">
      <c r="A424" s="10"/>
      <c r="B424" s="5"/>
      <c r="C424" s="49" t="s">
        <v>105</v>
      </c>
      <c r="D424" s="77" t="s">
        <v>106</v>
      </c>
      <c r="E424" s="77"/>
      <c r="F424" s="50"/>
      <c r="G424" s="134">
        <f t="shared" ref="G424:O425" si="44">G425</f>
        <v>2033.6</v>
      </c>
      <c r="H424" s="134">
        <f t="shared" si="44"/>
        <v>0</v>
      </c>
      <c r="I424" s="134">
        <f t="shared" si="38"/>
        <v>2033.6</v>
      </c>
      <c r="J424" s="134">
        <f t="shared" si="44"/>
        <v>0</v>
      </c>
      <c r="K424" s="134">
        <f t="shared" si="38"/>
        <v>2033.6</v>
      </c>
      <c r="L424" s="109">
        <f t="shared" si="44"/>
        <v>2033.6</v>
      </c>
      <c r="M424" s="109">
        <f t="shared" si="44"/>
        <v>0</v>
      </c>
      <c r="N424" s="109">
        <f t="shared" si="39"/>
        <v>2033.6</v>
      </c>
      <c r="O424" s="109">
        <f t="shared" si="44"/>
        <v>0</v>
      </c>
      <c r="P424" s="109">
        <f t="shared" si="39"/>
        <v>2033.6</v>
      </c>
    </row>
    <row r="425" spans="1:16" ht="21" x14ac:dyDescent="0.4">
      <c r="A425" s="10"/>
      <c r="B425" s="5"/>
      <c r="C425" s="28" t="s">
        <v>42</v>
      </c>
      <c r="D425" s="77" t="s">
        <v>107</v>
      </c>
      <c r="E425" s="77"/>
      <c r="F425" s="50"/>
      <c r="G425" s="134">
        <f t="shared" si="44"/>
        <v>2033.6</v>
      </c>
      <c r="H425" s="134">
        <f t="shared" si="44"/>
        <v>0</v>
      </c>
      <c r="I425" s="134">
        <f t="shared" si="38"/>
        <v>2033.6</v>
      </c>
      <c r="J425" s="134">
        <f t="shared" si="44"/>
        <v>0</v>
      </c>
      <c r="K425" s="134">
        <f t="shared" si="38"/>
        <v>2033.6</v>
      </c>
      <c r="L425" s="109">
        <f t="shared" si="44"/>
        <v>2033.6</v>
      </c>
      <c r="M425" s="109">
        <f t="shared" si="44"/>
        <v>0</v>
      </c>
      <c r="N425" s="109">
        <f t="shared" si="39"/>
        <v>2033.6</v>
      </c>
      <c r="O425" s="109">
        <f t="shared" si="44"/>
        <v>0</v>
      </c>
      <c r="P425" s="109">
        <f t="shared" si="39"/>
        <v>2033.6</v>
      </c>
    </row>
    <row r="426" spans="1:16" ht="117" customHeight="1" x14ac:dyDescent="0.4">
      <c r="A426" s="10"/>
      <c r="B426" s="5"/>
      <c r="C426" s="28" t="s">
        <v>38</v>
      </c>
      <c r="D426" s="77" t="s">
        <v>107</v>
      </c>
      <c r="E426" s="77">
        <v>100</v>
      </c>
      <c r="F426" s="50">
        <v>6</v>
      </c>
      <c r="G426" s="134">
        <v>2033.6</v>
      </c>
      <c r="H426" s="134"/>
      <c r="I426" s="134">
        <f t="shared" si="38"/>
        <v>2033.6</v>
      </c>
      <c r="J426" s="134"/>
      <c r="K426" s="134">
        <f t="shared" si="38"/>
        <v>2033.6</v>
      </c>
      <c r="L426" s="109">
        <v>2033.6</v>
      </c>
      <c r="M426" s="109"/>
      <c r="N426" s="109">
        <f t="shared" si="39"/>
        <v>2033.6</v>
      </c>
      <c r="O426" s="109"/>
      <c r="P426" s="109">
        <f t="shared" si="39"/>
        <v>2033.6</v>
      </c>
    </row>
    <row r="427" spans="1:16" ht="21" x14ac:dyDescent="0.4">
      <c r="A427" s="10"/>
      <c r="B427" s="5"/>
      <c r="C427" s="49" t="s">
        <v>108</v>
      </c>
      <c r="D427" s="77" t="s">
        <v>109</v>
      </c>
      <c r="E427" s="77"/>
      <c r="F427" s="50"/>
      <c r="G427" s="134">
        <f>G428</f>
        <v>4630.2</v>
      </c>
      <c r="H427" s="134">
        <f>H428</f>
        <v>0</v>
      </c>
      <c r="I427" s="134">
        <f t="shared" si="38"/>
        <v>4630.2</v>
      </c>
      <c r="J427" s="134">
        <f>J428</f>
        <v>0</v>
      </c>
      <c r="K427" s="134">
        <f t="shared" si="38"/>
        <v>4630.2</v>
      </c>
      <c r="L427" s="109">
        <f>L428</f>
        <v>4630.2</v>
      </c>
      <c r="M427" s="109">
        <f>M428</f>
        <v>0</v>
      </c>
      <c r="N427" s="109">
        <f t="shared" si="39"/>
        <v>4630.2</v>
      </c>
      <c r="O427" s="109">
        <f>O428</f>
        <v>0</v>
      </c>
      <c r="P427" s="109">
        <f t="shared" si="39"/>
        <v>4630.2</v>
      </c>
    </row>
    <row r="428" spans="1:16" ht="21" x14ac:dyDescent="0.4">
      <c r="A428" s="10"/>
      <c r="B428" s="5"/>
      <c r="C428" s="28" t="s">
        <v>42</v>
      </c>
      <c r="D428" s="77" t="s">
        <v>110</v>
      </c>
      <c r="E428" s="77"/>
      <c r="F428" s="50"/>
      <c r="G428" s="134">
        <f>G429+G430</f>
        <v>4630.2</v>
      </c>
      <c r="H428" s="134">
        <f>H429+H430</f>
        <v>0</v>
      </c>
      <c r="I428" s="134">
        <f t="shared" si="38"/>
        <v>4630.2</v>
      </c>
      <c r="J428" s="134">
        <f>J429+J430</f>
        <v>0</v>
      </c>
      <c r="K428" s="134">
        <f t="shared" si="38"/>
        <v>4630.2</v>
      </c>
      <c r="L428" s="109">
        <f>L429+L430</f>
        <v>4630.2</v>
      </c>
      <c r="M428" s="109">
        <f>M429+M430</f>
        <v>0</v>
      </c>
      <c r="N428" s="109">
        <f t="shared" si="39"/>
        <v>4630.2</v>
      </c>
      <c r="O428" s="109">
        <f>O429+O430</f>
        <v>0</v>
      </c>
      <c r="P428" s="109">
        <f t="shared" si="39"/>
        <v>4630.2</v>
      </c>
    </row>
    <row r="429" spans="1:16" ht="91.2" customHeight="1" x14ac:dyDescent="0.4">
      <c r="A429" s="10"/>
      <c r="B429" s="5"/>
      <c r="C429" s="28" t="s">
        <v>38</v>
      </c>
      <c r="D429" s="77" t="s">
        <v>110</v>
      </c>
      <c r="E429" s="77">
        <v>100</v>
      </c>
      <c r="F429" s="50">
        <v>6</v>
      </c>
      <c r="G429" s="134">
        <v>4611.2</v>
      </c>
      <c r="H429" s="134"/>
      <c r="I429" s="134">
        <f t="shared" si="38"/>
        <v>4611.2</v>
      </c>
      <c r="J429" s="134"/>
      <c r="K429" s="134">
        <f t="shared" si="38"/>
        <v>4611.2</v>
      </c>
      <c r="L429" s="109">
        <v>4611.2</v>
      </c>
      <c r="M429" s="109"/>
      <c r="N429" s="109">
        <f t="shared" si="39"/>
        <v>4611.2</v>
      </c>
      <c r="O429" s="109"/>
      <c r="P429" s="109">
        <f t="shared" si="39"/>
        <v>4611.2</v>
      </c>
    </row>
    <row r="430" spans="1:16" ht="21" x14ac:dyDescent="0.4">
      <c r="A430" s="10"/>
      <c r="B430" s="5"/>
      <c r="C430" s="49" t="s">
        <v>11</v>
      </c>
      <c r="D430" s="77" t="s">
        <v>110</v>
      </c>
      <c r="E430" s="77">
        <v>800</v>
      </c>
      <c r="F430" s="50">
        <v>6</v>
      </c>
      <c r="G430" s="134">
        <v>19</v>
      </c>
      <c r="H430" s="134"/>
      <c r="I430" s="134">
        <f t="shared" si="38"/>
        <v>19</v>
      </c>
      <c r="J430" s="134"/>
      <c r="K430" s="134">
        <f t="shared" si="38"/>
        <v>19</v>
      </c>
      <c r="L430" s="109">
        <v>19</v>
      </c>
      <c r="M430" s="109"/>
      <c r="N430" s="109">
        <f t="shared" si="39"/>
        <v>19</v>
      </c>
      <c r="O430" s="109"/>
      <c r="P430" s="109">
        <f t="shared" si="39"/>
        <v>19</v>
      </c>
    </row>
    <row r="431" spans="1:16" ht="57.6" customHeight="1" x14ac:dyDescent="0.4">
      <c r="A431" s="10"/>
      <c r="B431" s="69">
        <v>25</v>
      </c>
      <c r="C431" s="7" t="s">
        <v>111</v>
      </c>
      <c r="D431" s="51" t="s">
        <v>112</v>
      </c>
      <c r="E431" s="51"/>
      <c r="F431" s="13"/>
      <c r="G431" s="135">
        <f>G432+G434+G436+G438+G440</f>
        <v>1199.3</v>
      </c>
      <c r="H431" s="135">
        <f>H432+H434+H436+H438+H440</f>
        <v>0</v>
      </c>
      <c r="I431" s="135">
        <f t="shared" si="38"/>
        <v>1199.3</v>
      </c>
      <c r="J431" s="135">
        <f>J432+J434+J436+J438+J440</f>
        <v>0</v>
      </c>
      <c r="K431" s="135">
        <f t="shared" si="38"/>
        <v>1199.3</v>
      </c>
      <c r="L431" s="108">
        <f>L432+L434+L436+L438+L440</f>
        <v>1201.2</v>
      </c>
      <c r="M431" s="108">
        <f>M432+M434+M436+M438+M440</f>
        <v>0</v>
      </c>
      <c r="N431" s="108">
        <f t="shared" si="39"/>
        <v>1201.2</v>
      </c>
      <c r="O431" s="108">
        <f>O432+O434+O436+O438+O440</f>
        <v>0</v>
      </c>
      <c r="P431" s="108">
        <f t="shared" si="39"/>
        <v>1201.2</v>
      </c>
    </row>
    <row r="432" spans="1:16" s="59" customFormat="1" ht="64.2" customHeight="1" x14ac:dyDescent="0.4">
      <c r="A432" s="60"/>
      <c r="B432" s="69"/>
      <c r="C432" s="49" t="s">
        <v>117</v>
      </c>
      <c r="D432" s="93" t="s">
        <v>118</v>
      </c>
      <c r="E432" s="93"/>
      <c r="F432" s="50"/>
      <c r="G432" s="134">
        <f>G433</f>
        <v>219.9</v>
      </c>
      <c r="H432" s="134">
        <f>H433</f>
        <v>0</v>
      </c>
      <c r="I432" s="134">
        <f t="shared" si="38"/>
        <v>219.9</v>
      </c>
      <c r="J432" s="134">
        <f>J433</f>
        <v>0</v>
      </c>
      <c r="K432" s="134">
        <f t="shared" si="38"/>
        <v>219.9</v>
      </c>
      <c r="L432" s="109">
        <f>L433</f>
        <v>221.8</v>
      </c>
      <c r="M432" s="109">
        <f>M433</f>
        <v>0</v>
      </c>
      <c r="N432" s="109">
        <f t="shared" si="39"/>
        <v>221.8</v>
      </c>
      <c r="O432" s="109">
        <f>O433</f>
        <v>0</v>
      </c>
      <c r="P432" s="109">
        <f t="shared" si="39"/>
        <v>221.8</v>
      </c>
    </row>
    <row r="433" spans="1:16" s="59" customFormat="1" ht="39.6" customHeight="1" x14ac:dyDescent="0.4">
      <c r="A433" s="60"/>
      <c r="B433" s="69"/>
      <c r="C433" s="49" t="s">
        <v>10</v>
      </c>
      <c r="D433" s="93" t="s">
        <v>118</v>
      </c>
      <c r="E433" s="93">
        <v>300</v>
      </c>
      <c r="F433" s="50">
        <v>1</v>
      </c>
      <c r="G433" s="134">
        <v>219.9</v>
      </c>
      <c r="H433" s="134"/>
      <c r="I433" s="134">
        <f t="shared" ref="I433:K443" si="45">G433+H433</f>
        <v>219.9</v>
      </c>
      <c r="J433" s="134"/>
      <c r="K433" s="134">
        <f t="shared" si="45"/>
        <v>219.9</v>
      </c>
      <c r="L433" s="109">
        <v>221.8</v>
      </c>
      <c r="M433" s="109"/>
      <c r="N433" s="109">
        <f t="shared" si="39"/>
        <v>221.8</v>
      </c>
      <c r="O433" s="109"/>
      <c r="P433" s="109">
        <f t="shared" si="39"/>
        <v>221.8</v>
      </c>
    </row>
    <row r="434" spans="1:16" ht="33" customHeight="1" x14ac:dyDescent="0.4">
      <c r="A434" s="10"/>
      <c r="B434" s="5"/>
      <c r="C434" s="28" t="s">
        <v>113</v>
      </c>
      <c r="D434" s="77" t="s">
        <v>114</v>
      </c>
      <c r="E434" s="77"/>
      <c r="F434" s="50"/>
      <c r="G434" s="134">
        <f>G435</f>
        <v>20</v>
      </c>
      <c r="H434" s="134">
        <f>H435</f>
        <v>0</v>
      </c>
      <c r="I434" s="134">
        <f t="shared" si="45"/>
        <v>20</v>
      </c>
      <c r="J434" s="134">
        <f>J435</f>
        <v>0</v>
      </c>
      <c r="K434" s="134">
        <f t="shared" si="45"/>
        <v>20</v>
      </c>
      <c r="L434" s="109">
        <f>L435</f>
        <v>20</v>
      </c>
      <c r="M434" s="109">
        <f>M435</f>
        <v>0</v>
      </c>
      <c r="N434" s="109">
        <f t="shared" si="39"/>
        <v>20</v>
      </c>
      <c r="O434" s="109">
        <f>O435</f>
        <v>0</v>
      </c>
      <c r="P434" s="109">
        <f t="shared" si="39"/>
        <v>20</v>
      </c>
    </row>
    <row r="435" spans="1:16" ht="48.75" customHeight="1" x14ac:dyDescent="0.4">
      <c r="A435" s="10"/>
      <c r="B435" s="5"/>
      <c r="C435" s="28" t="s">
        <v>9</v>
      </c>
      <c r="D435" s="77" t="s">
        <v>114</v>
      </c>
      <c r="E435" s="77">
        <v>200</v>
      </c>
      <c r="F435" s="50">
        <v>4</v>
      </c>
      <c r="G435" s="134">
        <v>20</v>
      </c>
      <c r="H435" s="134"/>
      <c r="I435" s="134">
        <f t="shared" si="45"/>
        <v>20</v>
      </c>
      <c r="J435" s="134"/>
      <c r="K435" s="134">
        <f t="shared" si="45"/>
        <v>20</v>
      </c>
      <c r="L435" s="109">
        <v>20</v>
      </c>
      <c r="M435" s="109"/>
      <c r="N435" s="109">
        <f t="shared" si="39"/>
        <v>20</v>
      </c>
      <c r="O435" s="109"/>
      <c r="P435" s="109">
        <f t="shared" si="39"/>
        <v>20</v>
      </c>
    </row>
    <row r="436" spans="1:16" ht="58.95" customHeight="1" x14ac:dyDescent="0.4">
      <c r="A436" s="10"/>
      <c r="B436" s="5"/>
      <c r="C436" s="28" t="s">
        <v>115</v>
      </c>
      <c r="D436" s="77" t="s">
        <v>116</v>
      </c>
      <c r="E436" s="77"/>
      <c r="F436" s="50"/>
      <c r="G436" s="134">
        <f>G437</f>
        <v>531.4</v>
      </c>
      <c r="H436" s="134">
        <f>H437</f>
        <v>0</v>
      </c>
      <c r="I436" s="134">
        <f t="shared" si="45"/>
        <v>531.4</v>
      </c>
      <c r="J436" s="134">
        <f>J437</f>
        <v>0</v>
      </c>
      <c r="K436" s="134">
        <f t="shared" si="45"/>
        <v>531.4</v>
      </c>
      <c r="L436" s="109">
        <f>L437</f>
        <v>531.4</v>
      </c>
      <c r="M436" s="109">
        <f>M437</f>
        <v>0</v>
      </c>
      <c r="N436" s="109">
        <f t="shared" ref="N436:P443" si="46">L436+M436</f>
        <v>531.4</v>
      </c>
      <c r="O436" s="109">
        <f>O437</f>
        <v>0</v>
      </c>
      <c r="P436" s="109">
        <f t="shared" si="46"/>
        <v>531.4</v>
      </c>
    </row>
    <row r="437" spans="1:16" ht="48" customHeight="1" x14ac:dyDescent="0.4">
      <c r="A437" s="10"/>
      <c r="B437" s="5"/>
      <c r="C437" s="28" t="s">
        <v>9</v>
      </c>
      <c r="D437" s="77" t="s">
        <v>116</v>
      </c>
      <c r="E437" s="77">
        <v>200</v>
      </c>
      <c r="F437" s="50">
        <v>5</v>
      </c>
      <c r="G437" s="134">
        <v>531.4</v>
      </c>
      <c r="H437" s="134"/>
      <c r="I437" s="134">
        <f t="shared" si="45"/>
        <v>531.4</v>
      </c>
      <c r="J437" s="134"/>
      <c r="K437" s="134">
        <f t="shared" si="45"/>
        <v>531.4</v>
      </c>
      <c r="L437" s="109">
        <v>531.4</v>
      </c>
      <c r="M437" s="109"/>
      <c r="N437" s="109">
        <f t="shared" si="46"/>
        <v>531.4</v>
      </c>
      <c r="O437" s="109"/>
      <c r="P437" s="109">
        <f t="shared" si="46"/>
        <v>531.4</v>
      </c>
    </row>
    <row r="438" spans="1:16" s="59" customFormat="1" ht="48" customHeight="1" x14ac:dyDescent="0.4">
      <c r="A438" s="60"/>
      <c r="B438" s="5"/>
      <c r="C438" s="96" t="s">
        <v>189</v>
      </c>
      <c r="D438" s="93" t="s">
        <v>188</v>
      </c>
      <c r="E438" s="93"/>
      <c r="F438" s="50"/>
      <c r="G438" s="134">
        <f>G439</f>
        <v>428</v>
      </c>
      <c r="H438" s="134">
        <f>H439</f>
        <v>0</v>
      </c>
      <c r="I438" s="134">
        <f t="shared" si="45"/>
        <v>428</v>
      </c>
      <c r="J438" s="134">
        <f>J439</f>
        <v>0</v>
      </c>
      <c r="K438" s="134">
        <f t="shared" si="45"/>
        <v>428</v>
      </c>
      <c r="L438" s="109">
        <f>L439</f>
        <v>428</v>
      </c>
      <c r="M438" s="109">
        <f>M439</f>
        <v>0</v>
      </c>
      <c r="N438" s="109">
        <f t="shared" si="46"/>
        <v>428</v>
      </c>
      <c r="O438" s="109">
        <f>O439</f>
        <v>0</v>
      </c>
      <c r="P438" s="109">
        <f t="shared" si="46"/>
        <v>428</v>
      </c>
    </row>
    <row r="439" spans="1:16" s="59" customFormat="1" ht="41.4" customHeight="1" x14ac:dyDescent="0.4">
      <c r="A439" s="60"/>
      <c r="B439" s="5"/>
      <c r="C439" s="95" t="s">
        <v>13</v>
      </c>
      <c r="D439" s="93" t="s">
        <v>188</v>
      </c>
      <c r="E439" s="93">
        <v>600</v>
      </c>
      <c r="F439" s="50"/>
      <c r="G439" s="134">
        <v>428</v>
      </c>
      <c r="H439" s="134"/>
      <c r="I439" s="134">
        <f t="shared" si="45"/>
        <v>428</v>
      </c>
      <c r="J439" s="134"/>
      <c r="K439" s="134">
        <f t="shared" si="45"/>
        <v>428</v>
      </c>
      <c r="L439" s="109">
        <v>428</v>
      </c>
      <c r="M439" s="109"/>
      <c r="N439" s="109">
        <f t="shared" si="46"/>
        <v>428</v>
      </c>
      <c r="O439" s="109"/>
      <c r="P439" s="109">
        <f t="shared" si="46"/>
        <v>428</v>
      </c>
    </row>
    <row r="440" spans="1:16" s="59" customFormat="1" ht="41.4" customHeight="1" x14ac:dyDescent="0.4">
      <c r="A440" s="60"/>
      <c r="B440" s="107"/>
      <c r="C440" s="55" t="s">
        <v>426</v>
      </c>
      <c r="D440" s="87" t="s">
        <v>437</v>
      </c>
      <c r="E440" s="87"/>
      <c r="F440" s="50"/>
      <c r="G440" s="134">
        <f>G441</f>
        <v>0</v>
      </c>
      <c r="H440" s="134">
        <f>H441</f>
        <v>0</v>
      </c>
      <c r="I440" s="134">
        <f t="shared" si="45"/>
        <v>0</v>
      </c>
      <c r="J440" s="134">
        <f>J441</f>
        <v>0</v>
      </c>
      <c r="K440" s="134">
        <f t="shared" si="45"/>
        <v>0</v>
      </c>
      <c r="L440" s="109">
        <f>L441</f>
        <v>0</v>
      </c>
      <c r="M440" s="109">
        <f>M441</f>
        <v>0</v>
      </c>
      <c r="N440" s="109">
        <f t="shared" si="46"/>
        <v>0</v>
      </c>
      <c r="O440" s="109">
        <f>O441</f>
        <v>0</v>
      </c>
      <c r="P440" s="109">
        <f t="shared" si="46"/>
        <v>0</v>
      </c>
    </row>
    <row r="441" spans="1:16" s="59" customFormat="1" ht="41.4" customHeight="1" x14ac:dyDescent="0.4">
      <c r="A441" s="60"/>
      <c r="B441" s="107"/>
      <c r="C441" s="55" t="s">
        <v>10</v>
      </c>
      <c r="D441" s="87" t="s">
        <v>437</v>
      </c>
      <c r="E441" s="87" t="s">
        <v>427</v>
      </c>
      <c r="F441" s="50"/>
      <c r="G441" s="134">
        <v>0</v>
      </c>
      <c r="H441" s="134"/>
      <c r="I441" s="134">
        <f t="shared" si="45"/>
        <v>0</v>
      </c>
      <c r="J441" s="134"/>
      <c r="K441" s="134">
        <f t="shared" si="45"/>
        <v>0</v>
      </c>
      <c r="L441" s="109">
        <v>0</v>
      </c>
      <c r="M441" s="109">
        <v>0</v>
      </c>
      <c r="N441" s="109">
        <f t="shared" si="46"/>
        <v>0</v>
      </c>
      <c r="O441" s="109">
        <v>0</v>
      </c>
      <c r="P441" s="109">
        <f t="shared" si="46"/>
        <v>0</v>
      </c>
    </row>
    <row r="442" spans="1:16" s="59" customFormat="1" ht="37.950000000000003" customHeight="1" x14ac:dyDescent="0.4">
      <c r="A442" s="60"/>
      <c r="B442" s="107"/>
      <c r="C442" s="138" t="s">
        <v>198</v>
      </c>
      <c r="D442" s="139" t="s">
        <v>199</v>
      </c>
      <c r="E442" s="51"/>
      <c r="F442" s="13"/>
      <c r="G442" s="135">
        <v>23000</v>
      </c>
      <c r="H442" s="135">
        <v>-753.9</v>
      </c>
      <c r="I442" s="135">
        <f t="shared" si="45"/>
        <v>22246.1</v>
      </c>
      <c r="J442" s="135"/>
      <c r="K442" s="135">
        <f t="shared" si="45"/>
        <v>22246.1</v>
      </c>
      <c r="L442" s="135">
        <v>45000</v>
      </c>
      <c r="M442" s="135">
        <v>-398.8</v>
      </c>
      <c r="N442" s="108">
        <f t="shared" si="46"/>
        <v>44601.2</v>
      </c>
      <c r="O442" s="135"/>
      <c r="P442" s="108">
        <f t="shared" si="46"/>
        <v>44601.2</v>
      </c>
    </row>
    <row r="443" spans="1:16" s="59" customFormat="1" ht="21" x14ac:dyDescent="0.4">
      <c r="A443" s="60"/>
      <c r="B443" s="63"/>
      <c r="C443" s="7" t="s">
        <v>119</v>
      </c>
      <c r="D443" s="13"/>
      <c r="E443" s="13"/>
      <c r="F443" s="13"/>
      <c r="G443" s="135">
        <f>G27+G99+G112+G122+G133+G140+G148+G153+G171+G194+G224+G262+G278+G283+G303+G314+G325+G352+G356+G360+G413+G420+G423+G431+G342+G442</f>
        <v>1746504.0000000002</v>
      </c>
      <c r="H443" s="135">
        <f>H27+H99+H112+H122+H133+H140+H148+H153+H171+H194+H224+H262+H278+H283+H303+H314+H325+H352+H356+H360+H413+H420+H423+H431+H342+H442</f>
        <v>47290.8</v>
      </c>
      <c r="I443" s="135">
        <f t="shared" si="45"/>
        <v>1793794.8000000003</v>
      </c>
      <c r="J443" s="135">
        <f>J27+J99+J112+J122+J133+J140+J148+J153+J171+J194+J224+J262+J278+J283+J303+J314+J325+J352+J356+J360+J413+J420+J423+J431+J342+J442</f>
        <v>1093.7</v>
      </c>
      <c r="K443" s="135">
        <f t="shared" si="45"/>
        <v>1794888.5000000002</v>
      </c>
      <c r="L443" s="108">
        <f>L27+L99+L112+L122+L133+L140+L148+L153+L171+L194+L224+L262+L278+L283+L303+L314+L325+L352+L356+L360+L413+L420+L423+L431+L342+L442</f>
        <v>1753015.5</v>
      </c>
      <c r="M443" s="108">
        <f>M27+M99+M112+M122+M133+M140+M148+M153+M171+M194+M224+M262+M278+M283+M303+M314+M325+M352+M356+M360+M413+M420+M423+M431+M342+M442</f>
        <v>97036.900000000023</v>
      </c>
      <c r="N443" s="108">
        <f t="shared" si="46"/>
        <v>1850052.4</v>
      </c>
      <c r="O443" s="108">
        <f>O27+O99+O112+O122+O133+O140+O148+O153+O171+O194+O224+O262+O278+O283+O303+O314+O325+O352+O356+O360+O413+O420+O423+O431+O342+O442</f>
        <v>1093.6999999999996</v>
      </c>
      <c r="P443" s="108">
        <f t="shared" si="46"/>
        <v>1851146.0999999999</v>
      </c>
    </row>
    <row r="444" spans="1:16" ht="23.4" customHeight="1" x14ac:dyDescent="0.4">
      <c r="A444" s="10"/>
      <c r="N444" s="155"/>
      <c r="P444" s="155" t="s">
        <v>463</v>
      </c>
    </row>
    <row r="445" spans="1:16" ht="22.8" x14ac:dyDescent="0.4">
      <c r="A445" s="10"/>
      <c r="B445" s="171" t="s">
        <v>182</v>
      </c>
      <c r="C445" s="172"/>
    </row>
    <row r="446" spans="1:16" ht="22.8" x14ac:dyDescent="0.4">
      <c r="A446" s="10"/>
      <c r="B446" s="42" t="s">
        <v>183</v>
      </c>
      <c r="C446" s="57"/>
      <c r="D446" s="58"/>
      <c r="E446" s="58"/>
      <c r="F446" s="58"/>
    </row>
    <row r="447" spans="1:16" ht="22.8" x14ac:dyDescent="0.4">
      <c r="A447" s="10"/>
      <c r="B447" s="42" t="s">
        <v>142</v>
      </c>
      <c r="C447" s="62"/>
      <c r="D447" s="62"/>
      <c r="E447" s="62"/>
      <c r="F447" s="62"/>
    </row>
    <row r="448" spans="1:16" ht="22.8" x14ac:dyDescent="0.4">
      <c r="A448" s="10"/>
      <c r="B448" s="42" t="s">
        <v>184</v>
      </c>
      <c r="C448" s="62"/>
      <c r="D448" s="62"/>
      <c r="E448" s="61"/>
      <c r="F448" s="110"/>
      <c r="G448" s="182" t="s">
        <v>214</v>
      </c>
      <c r="H448" s="182"/>
      <c r="I448" s="182"/>
      <c r="J448" s="182"/>
      <c r="K448" s="182"/>
      <c r="L448" s="182"/>
      <c r="M448" s="172"/>
      <c r="N448" s="172"/>
      <c r="O448" s="172"/>
      <c r="P448" s="172"/>
    </row>
  </sheetData>
  <mergeCells count="49">
    <mergeCell ref="G448:P448"/>
    <mergeCell ref="O76:O77"/>
    <mergeCell ref="I2:P2"/>
    <mergeCell ref="I3:P3"/>
    <mergeCell ref="I4:P4"/>
    <mergeCell ref="I5:P5"/>
    <mergeCell ref="I8:P8"/>
    <mergeCell ref="I10:P10"/>
    <mergeCell ref="I11:P11"/>
    <mergeCell ref="I12:P12"/>
    <mergeCell ref="I13:P13"/>
    <mergeCell ref="B17:P17"/>
    <mergeCell ref="B19:P19"/>
    <mergeCell ref="B20:P20"/>
    <mergeCell ref="B21:P21"/>
    <mergeCell ref="B22:P22"/>
    <mergeCell ref="E175:E176"/>
    <mergeCell ref="E110:E111"/>
    <mergeCell ref="G76:G77"/>
    <mergeCell ref="L76:L77"/>
    <mergeCell ref="E76:E77"/>
    <mergeCell ref="H76:H77"/>
    <mergeCell ref="I76:I77"/>
    <mergeCell ref="D110:D111"/>
    <mergeCell ref="D175:D176"/>
    <mergeCell ref="C110:C111"/>
    <mergeCell ref="C175:C176"/>
    <mergeCell ref="D76:D77"/>
    <mergeCell ref="C76:C77"/>
    <mergeCell ref="B445:C445"/>
    <mergeCell ref="B175:B176"/>
    <mergeCell ref="B110:B111"/>
    <mergeCell ref="B76:B77"/>
    <mergeCell ref="B31:B33"/>
    <mergeCell ref="B45:B47"/>
    <mergeCell ref="C49:C50"/>
    <mergeCell ref="E45:E47"/>
    <mergeCell ref="E31:E33"/>
    <mergeCell ref="E49:E50"/>
    <mergeCell ref="C45:C47"/>
    <mergeCell ref="D31:D33"/>
    <mergeCell ref="E15:F15"/>
    <mergeCell ref="E16:F16"/>
    <mergeCell ref="M76:M77"/>
    <mergeCell ref="C31:C33"/>
    <mergeCell ref="D45:D47"/>
    <mergeCell ref="D49:D50"/>
    <mergeCell ref="J76:J77"/>
    <mergeCell ref="K76:K77"/>
  </mergeCells>
  <pageMargins left="0.78740157480314965" right="0.62992125984251968" top="1.0629921259842521" bottom="0.51181102362204722" header="0.31496062992125984" footer="0.31496062992125984"/>
  <pageSetup paperSize="9" scale="56" fitToHeight="4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5"/>
  <sheetViews>
    <sheetView workbookViewId="0">
      <selection activeCell="D25" sqref="D25"/>
    </sheetView>
  </sheetViews>
  <sheetFormatPr defaultRowHeight="14.4" x14ac:dyDescent="0.3"/>
  <sheetData>
    <row r="1" spans="2:5" x14ac:dyDescent="0.3">
      <c r="B1">
        <v>-2378.1999999999998</v>
      </c>
    </row>
    <row r="2" spans="2:5" x14ac:dyDescent="0.3">
      <c r="B2">
        <v>-0.1</v>
      </c>
    </row>
    <row r="3" spans="2:5" x14ac:dyDescent="0.3">
      <c r="B3">
        <v>812</v>
      </c>
    </row>
    <row r="4" spans="2:5" x14ac:dyDescent="0.3">
      <c r="B4">
        <v>20000</v>
      </c>
    </row>
    <row r="5" spans="2:5" x14ac:dyDescent="0.3">
      <c r="B5">
        <v>-20000</v>
      </c>
    </row>
    <row r="6" spans="2:5" x14ac:dyDescent="0.3">
      <c r="B6">
        <v>1752.92</v>
      </c>
      <c r="C6" s="1">
        <f>B1+B2+B3+B4+B5+B6</f>
        <v>186.6200000000008</v>
      </c>
    </row>
    <row r="7" spans="2:5" x14ac:dyDescent="0.3">
      <c r="B7">
        <v>-444.72</v>
      </c>
    </row>
    <row r="8" spans="2:5" x14ac:dyDescent="0.3">
      <c r="B8">
        <v>55</v>
      </c>
    </row>
    <row r="9" spans="2:5" x14ac:dyDescent="0.3">
      <c r="B9">
        <v>603</v>
      </c>
    </row>
    <row r="10" spans="2:5" x14ac:dyDescent="0.3">
      <c r="B10" s="2">
        <v>-65.673000000000002</v>
      </c>
      <c r="C10">
        <f>B7+B8+B9+B12</f>
        <v>-186.72000000000003</v>
      </c>
    </row>
    <row r="11" spans="2:5" x14ac:dyDescent="0.3">
      <c r="B11" s="2">
        <v>36.56</v>
      </c>
    </row>
    <row r="12" spans="2:5" x14ac:dyDescent="0.3">
      <c r="B12">
        <v>-400</v>
      </c>
      <c r="C12" s="1">
        <f>B7+B8+B9+B10+B11+B12</f>
        <v>-215.83300000000003</v>
      </c>
      <c r="D12">
        <v>-186.72</v>
      </c>
      <c r="E12">
        <f>215.833-186.72</f>
        <v>29.113</v>
      </c>
    </row>
    <row r="13" spans="2:5" x14ac:dyDescent="0.3">
      <c r="B13">
        <v>53</v>
      </c>
    </row>
    <row r="14" spans="2:5" x14ac:dyDescent="0.3">
      <c r="B14">
        <v>-33</v>
      </c>
    </row>
    <row r="15" spans="2:5" x14ac:dyDescent="0.3">
      <c r="B15">
        <v>-20</v>
      </c>
      <c r="C15">
        <f>B13+B14+B15</f>
        <v>0</v>
      </c>
    </row>
    <row r="16" spans="2:5" x14ac:dyDescent="0.3">
      <c r="C16" s="1">
        <f>C6+C12+C15</f>
        <v>-29.212999999999226</v>
      </c>
      <c r="D16">
        <f>C6+D12+C15</f>
        <v>-9.9999999999198508E-2</v>
      </c>
    </row>
    <row r="25" spans="3:4" x14ac:dyDescent="0.3">
      <c r="C25">
        <f>603+55</f>
        <v>658</v>
      </c>
      <c r="D25" s="2">
        <f>B10+B11</f>
        <v>-29.113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2025-02-27T13:40:02Z</dcterms:modified>
</cp:coreProperties>
</file>